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Drives compartilhados\ECOS RJ\PRESTAÇÃO DE CONTAS\2-PRESTAÇÕES DE CONTAS\38 - C.A.S.A IDOSO\2023\ABRIL 2023\"/>
    </mc:Choice>
  </mc:AlternateContent>
  <xr:revisionPtr revIDLastSave="0" documentId="13_ncr:1_{42AFBE46-A049-49B6-8C72-04E5C2A298D2}" xr6:coauthVersionLast="47" xr6:coauthVersionMax="47" xr10:uidLastSave="{00000000-0000-0000-0000-000000000000}"/>
  <bookViews>
    <workbookView xWindow="28680" yWindow="-120" windowWidth="29040" windowHeight="15840" tabRatio="805" activeTab="5" xr2:uid="{00000000-000D-0000-FFFF-FFFF00000000}"/>
  </bookViews>
  <sheets>
    <sheet name="Repasse%" sheetId="19" r:id="rId1"/>
    <sheet name="Capa" sheetId="14" r:id="rId2"/>
    <sheet name="Osinfo Receitas" sheetId="16" r:id="rId3"/>
    <sheet name="Exec Fin" sheetId="4" r:id="rId4"/>
    <sheet name="Despesas Abril" sheetId="17" r:id="rId5"/>
    <sheet name="Rel. Despesas" sheetId="5" r:id="rId6"/>
    <sheet name="Executável" sheetId="15" r:id="rId7"/>
    <sheet name="Conciliação Abrigos" sheetId="11" r:id="rId8"/>
    <sheet name="Verbas Rescisórias" sheetId="13" r:id="rId9"/>
    <sheet name="BENS" sheetId="9" r:id="rId10"/>
    <sheet name="Valores" sheetId="2" r:id="rId11"/>
  </sheets>
  <externalReferences>
    <externalReference r:id="rId12"/>
    <externalReference r:id="rId13"/>
    <externalReference r:id="rId14"/>
  </externalReferences>
  <definedNames>
    <definedName name="_xlnm._FilterDatabase" localSheetId="4" hidden="1">'Despesas Abril'!$B$4:$I$19</definedName>
    <definedName name="_xlnm._FilterDatabase" localSheetId="5" hidden="1">'Rel. Despesas'!$C$17:$AC$17</definedName>
    <definedName name="_xlnm._FilterDatabase" localSheetId="10" hidden="1">Valores!#REF!</definedName>
    <definedName name="AGO" localSheetId="9">#REF!</definedName>
    <definedName name="AGO" localSheetId="3">#REF!</definedName>
    <definedName name="AGO" localSheetId="5">#REF!</definedName>
    <definedName name="AGO" localSheetId="8">#REF!</definedName>
    <definedName name="AGO">#REF!</definedName>
    <definedName name="AGOSTO" localSheetId="9">#REF!</definedName>
    <definedName name="AGOSTO" localSheetId="3">#REF!</definedName>
    <definedName name="AGOSTO" localSheetId="5">#REF!</definedName>
    <definedName name="AGOSTO" localSheetId="8">#REF!</definedName>
    <definedName name="AGOSTO">#REF!</definedName>
    <definedName name="_xlnm.Print_Area" localSheetId="9">BENS!$A$1:$G$31</definedName>
    <definedName name="_xlnm.Print_Area" localSheetId="7">'Conciliação Abrigos'!$B$2:$F$50</definedName>
    <definedName name="_xlnm.Print_Area" localSheetId="3">'Exec Fin'!$B$2:$I$39</definedName>
    <definedName name="_xlnm.Print_Area" localSheetId="5">'Rel. Despesas'!$C$3:$J$48</definedName>
    <definedName name="_xlnm.Print_Area" localSheetId="8">'Verbas Rescisórias'!$A$1:$I$31</definedName>
    <definedName name="Comp" localSheetId="9">#REF!</definedName>
    <definedName name="Comp" localSheetId="8">#REF!</definedName>
    <definedName name="Comp">#REF!</definedName>
    <definedName name="cscsc">#REF!</definedName>
    <definedName name="cscscs">#REF!</definedName>
    <definedName name="cscscsc">#REF!</definedName>
    <definedName name="cscscscscscs">#REF!</definedName>
    <definedName name="cscscscscscsc">#REF!</definedName>
    <definedName name="cu">#REF!</definedName>
    <definedName name="gdjnazgj">#REF!</definedName>
    <definedName name="Grupo" localSheetId="9">#REF!</definedName>
    <definedName name="Grupo" localSheetId="8">#REF!</definedName>
    <definedName name="Grupo">#REF!</definedName>
    <definedName name="hagosto" localSheetId="9">#REF!</definedName>
    <definedName name="hagosto" localSheetId="3">#REF!</definedName>
    <definedName name="hagosto" localSheetId="5">#REF!</definedName>
    <definedName name="hagosto" localSheetId="8">#REF!</definedName>
    <definedName name="hagosto">#REF!</definedName>
    <definedName name="HOTEIS" localSheetId="9">#REF!</definedName>
    <definedName name="HOTEIS" localSheetId="3">#REF!</definedName>
    <definedName name="HOTEIS" localSheetId="5">#REF!</definedName>
    <definedName name="HOTEIS" localSheetId="8">#REF!</definedName>
    <definedName name="HOTEIS">#REF!</definedName>
    <definedName name="jtdnjtj">#REF!</definedName>
    <definedName name="JULHO" localSheetId="9">#REF!</definedName>
    <definedName name="JULHO" localSheetId="3">#REF!</definedName>
    <definedName name="JULHO" localSheetId="5">#REF!</definedName>
    <definedName name="JULHO" localSheetId="8">#REF!</definedName>
    <definedName name="JULHO">#REF!</definedName>
    <definedName name="kaqtia" localSheetId="9">#REF!</definedName>
    <definedName name="kaqtia" localSheetId="3">#REF!</definedName>
    <definedName name="kaqtia" localSheetId="5">#REF!</definedName>
    <definedName name="kaqtia" localSheetId="8">#REF!</definedName>
    <definedName name="kaqtia">#REF!</definedName>
    <definedName name="Montante" localSheetId="9">#REF!</definedName>
    <definedName name="Montante" localSheetId="8">#REF!</definedName>
    <definedName name="Montante">#REF!</definedName>
    <definedName name="ngdznjtj">#REF!</definedName>
    <definedName name="njtjnzstjn">#REF!</definedName>
    <definedName name="njtjztgnj">#REF!</definedName>
    <definedName name="njtzjt">#REF!</definedName>
    <definedName name="njtzjtng">#REF!</definedName>
    <definedName name="njtzjznj">#REF!</definedName>
    <definedName name="ntzjztdnj">#REF!</definedName>
    <definedName name="sccscscscs">#REF!</definedName>
    <definedName name="scscs">#REF!</definedName>
    <definedName name="sdsds">#REF!</definedName>
    <definedName name="y" localSheetId="3">#REF!</definedName>
    <definedName name="y" localSheetId="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3" l="1"/>
  <c r="G8" i="13"/>
  <c r="F8" i="13"/>
  <c r="E8" i="13"/>
  <c r="P26" i="4"/>
  <c r="P25" i="4"/>
  <c r="P24" i="4"/>
  <c r="P23" i="4"/>
  <c r="P22" i="4"/>
  <c r="P21" i="4"/>
  <c r="P20" i="4"/>
  <c r="P19" i="4"/>
  <c r="P18" i="4"/>
  <c r="J26" i="5"/>
  <c r="J33" i="5"/>
  <c r="I8" i="13" l="1"/>
  <c r="G46" i="14"/>
  <c r="F46" i="14"/>
  <c r="F42" i="14"/>
  <c r="G41" i="14"/>
  <c r="D43" i="14"/>
  <c r="F20" i="17" l="1"/>
  <c r="K17" i="15"/>
  <c r="H21" i="13" l="1"/>
  <c r="G21" i="13"/>
  <c r="F21" i="13"/>
  <c r="E21" i="13"/>
  <c r="H9" i="13"/>
  <c r="G9" i="13"/>
  <c r="F9" i="13"/>
  <c r="E9" i="13"/>
  <c r="E17" i="15"/>
  <c r="D17" i="15"/>
  <c r="M13" i="15"/>
  <c r="N13" i="15" s="1"/>
  <c r="M14" i="15"/>
  <c r="N14" i="15" s="1"/>
  <c r="M15" i="15"/>
  <c r="N15" i="15" s="1"/>
  <c r="M16" i="15"/>
  <c r="N16" i="15" s="1"/>
  <c r="D22" i="19"/>
  <c r="D23" i="19"/>
  <c r="D24" i="19"/>
  <c r="D25" i="19"/>
  <c r="D26" i="19"/>
  <c r="D27" i="19"/>
  <c r="D28" i="19"/>
  <c r="D21" i="19"/>
  <c r="D5" i="19"/>
  <c r="C29" i="19"/>
  <c r="C13" i="19"/>
  <c r="D11" i="19" s="1"/>
  <c r="E11" i="19" s="1"/>
  <c r="F38" i="14"/>
  <c r="G37" i="14"/>
  <c r="I21" i="13" l="1"/>
  <c r="I9" i="13"/>
  <c r="E22" i="19"/>
  <c r="D7" i="19"/>
  <c r="E7" i="19" s="1"/>
  <c r="D12" i="19"/>
  <c r="E12" i="19" s="1"/>
  <c r="E25" i="19"/>
  <c r="D6" i="19"/>
  <c r="E6" i="19" s="1"/>
  <c r="E24" i="19"/>
  <c r="D8" i="19"/>
  <c r="E8" i="19" s="1"/>
  <c r="E21" i="19"/>
  <c r="E26" i="19"/>
  <c r="D9" i="19"/>
  <c r="E9" i="19" s="1"/>
  <c r="E27" i="19"/>
  <c r="D10" i="19"/>
  <c r="E10" i="19" s="1"/>
  <c r="E23" i="19"/>
  <c r="E28" i="19"/>
  <c r="E14" i="16"/>
  <c r="C13" i="16"/>
  <c r="D13" i="16"/>
  <c r="H25" i="4"/>
  <c r="H24" i="4"/>
  <c r="H23" i="4"/>
  <c r="H22" i="4"/>
  <c r="H21" i="4"/>
  <c r="H20" i="4"/>
  <c r="H19" i="4"/>
  <c r="H18" i="4"/>
  <c r="L17" i="15"/>
  <c r="J17" i="15"/>
  <c r="I17" i="15"/>
  <c r="H17" i="15"/>
  <c r="G17" i="15"/>
  <c r="F17" i="15"/>
  <c r="C17" i="15"/>
  <c r="M12" i="15"/>
  <c r="N12" i="15" s="1"/>
  <c r="M11" i="15"/>
  <c r="N11" i="15" s="1"/>
  <c r="M10" i="15"/>
  <c r="N10" i="15" s="1"/>
  <c r="M9" i="15"/>
  <c r="N9" i="15" s="1"/>
  <c r="H20" i="13"/>
  <c r="G20" i="13"/>
  <c r="F20" i="13"/>
  <c r="E20" i="13"/>
  <c r="H15" i="13"/>
  <c r="G15" i="13"/>
  <c r="F15" i="13"/>
  <c r="E15" i="13"/>
  <c r="H12" i="13"/>
  <c r="G12" i="13"/>
  <c r="F12" i="13"/>
  <c r="E12" i="13"/>
  <c r="H11" i="13"/>
  <c r="G11" i="13"/>
  <c r="F11" i="13"/>
  <c r="E11" i="13"/>
  <c r="I11" i="13" l="1"/>
  <c r="I15" i="13"/>
  <c r="I12" i="13"/>
  <c r="I20" i="13"/>
  <c r="D29" i="19"/>
  <c r="E29" i="19"/>
  <c r="D13" i="19"/>
  <c r="E5" i="19"/>
  <c r="E13" i="19" s="1"/>
  <c r="M17" i="15"/>
  <c r="N17" i="15" s="1"/>
  <c r="F34" i="14"/>
  <c r="G33" i="14"/>
  <c r="J29" i="5"/>
  <c r="J39" i="5" l="1"/>
  <c r="F30" i="14" l="1"/>
  <c r="G29" i="14"/>
  <c r="J42" i="5" l="1"/>
  <c r="F26" i="14"/>
  <c r="G25" i="14"/>
  <c r="F22" i="14"/>
  <c r="G21" i="14"/>
  <c r="H46" i="14" l="1"/>
  <c r="D23" i="14"/>
  <c r="D27" i="14" s="1"/>
  <c r="D31" i="14" s="1"/>
  <c r="D35" i="14" s="1"/>
  <c r="D39" i="14" s="1"/>
  <c r="H26" i="4" l="1"/>
  <c r="I26" i="4"/>
  <c r="F26" i="4"/>
  <c r="E26" i="4"/>
  <c r="K22" i="4" l="1"/>
  <c r="L22" i="4" s="1"/>
  <c r="K23" i="4"/>
  <c r="L23" i="4" s="1"/>
  <c r="K24" i="4"/>
  <c r="L24" i="4" s="1"/>
  <c r="K25" i="4"/>
  <c r="L25" i="4" s="1"/>
  <c r="F39" i="11"/>
  <c r="D23" i="13"/>
  <c r="H5" i="13"/>
  <c r="H6" i="13"/>
  <c r="H7" i="13"/>
  <c r="H10" i="13"/>
  <c r="H13" i="13"/>
  <c r="H14" i="13"/>
  <c r="H16" i="13"/>
  <c r="H17" i="13"/>
  <c r="H18" i="13"/>
  <c r="H19" i="13"/>
  <c r="H22" i="13"/>
  <c r="H4" i="13"/>
  <c r="G4" i="13"/>
  <c r="F4" i="13"/>
  <c r="E4" i="13"/>
  <c r="F5" i="13"/>
  <c r="F6" i="13"/>
  <c r="F7" i="13"/>
  <c r="F10" i="13"/>
  <c r="F13" i="13"/>
  <c r="F14" i="13"/>
  <c r="F16" i="13"/>
  <c r="F17" i="13"/>
  <c r="F18" i="13"/>
  <c r="F19" i="13"/>
  <c r="F22" i="13"/>
  <c r="E13" i="13"/>
  <c r="G13" i="13"/>
  <c r="I13" i="13" l="1"/>
  <c r="I4" i="13"/>
  <c r="F23" i="13"/>
  <c r="H23" i="13"/>
  <c r="H46" i="5" l="1"/>
  <c r="H47" i="5"/>
  <c r="E19" i="13" l="1"/>
  <c r="G19" i="13"/>
  <c r="E16" i="13"/>
  <c r="G16" i="13"/>
  <c r="E14" i="13"/>
  <c r="G14" i="13"/>
  <c r="E7" i="13"/>
  <c r="G7" i="13"/>
  <c r="I19" i="13" l="1"/>
  <c r="I14" i="13"/>
  <c r="I7" i="13"/>
  <c r="I16" i="13"/>
  <c r="Q14" i="2" l="1"/>
  <c r="P14" i="2" l="1"/>
  <c r="N14" i="2"/>
  <c r="M14" i="2"/>
  <c r="E18" i="13" l="1"/>
  <c r="G18" i="13"/>
  <c r="E5" i="13"/>
  <c r="I18" i="13" l="1"/>
  <c r="L14" i="2"/>
  <c r="K14" i="2"/>
  <c r="J14" i="2" l="1"/>
  <c r="I14" i="2" l="1"/>
  <c r="H14" i="2" l="1"/>
  <c r="G14" i="2" l="1"/>
  <c r="S14" i="2" l="1"/>
  <c r="E17" i="13" l="1"/>
  <c r="G17" i="13"/>
  <c r="I17" i="13" l="1"/>
  <c r="G26" i="4"/>
  <c r="K26" i="4" l="1"/>
  <c r="L26" i="4" s="1"/>
  <c r="F41" i="11"/>
  <c r="P31" i="2" l="1"/>
  <c r="D29" i="2"/>
  <c r="E28" i="2"/>
  <c r="E27" i="2"/>
  <c r="E26" i="2"/>
  <c r="E25" i="2"/>
  <c r="E23" i="2"/>
  <c r="E22" i="2"/>
  <c r="E21" i="2"/>
  <c r="E20" i="2"/>
  <c r="E19" i="2"/>
  <c r="P15" i="2"/>
  <c r="F14" i="2"/>
  <c r="E14" i="2"/>
  <c r="D14" i="2"/>
  <c r="R14" i="2" l="1"/>
  <c r="R15" i="2" s="1"/>
  <c r="C12" i="11" l="1"/>
  <c r="E22" i="13" l="1"/>
  <c r="G22" i="13"/>
  <c r="E6" i="13"/>
  <c r="G6" i="13"/>
  <c r="I6" i="13" l="1"/>
  <c r="I22" i="13"/>
  <c r="K18" i="4"/>
  <c r="L18" i="4" s="1"/>
  <c r="K21" i="4"/>
  <c r="L21" i="4" s="1"/>
  <c r="K20" i="4"/>
  <c r="L20" i="4" s="1"/>
  <c r="K19" i="4"/>
  <c r="L19" i="4" s="1"/>
  <c r="G5" i="13" l="1"/>
  <c r="I5" i="13" s="1"/>
  <c r="E30" i="13" l="1"/>
  <c r="E29" i="13"/>
  <c r="G10" i="13"/>
  <c r="G23" i="13" s="1"/>
  <c r="E10" i="13"/>
  <c r="I10" i="13" l="1"/>
  <c r="I23" i="13" s="1"/>
  <c r="E23" i="13"/>
  <c r="F21" i="11"/>
  <c r="B12" i="11"/>
  <c r="G22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ECOS</author>
  </authors>
  <commentList>
    <comment ref="E6" authorId="0" shapeId="0" xr:uid="{DDC8A86B-F0FF-4EFE-9C4F-E73920036260}">
      <text>
        <r>
          <rPr>
            <b/>
            <sz val="9"/>
            <color indexed="81"/>
            <rFont val="Segoe UI"/>
            <family val="2"/>
          </rPr>
          <t>ECOS:</t>
        </r>
        <r>
          <rPr>
            <sz val="9"/>
            <color indexed="81"/>
            <rFont val="Segoe UI"/>
            <family val="2"/>
          </rPr>
          <t xml:space="preserve">
Falta NF
</t>
        </r>
      </text>
    </comment>
    <comment ref="E8" authorId="0" shapeId="0" xr:uid="{3CE1E91E-6169-4712-9179-032D639DB3C8}">
      <text>
        <r>
          <rPr>
            <b/>
            <sz val="9"/>
            <color indexed="81"/>
            <rFont val="Segoe UI"/>
            <family val="2"/>
          </rPr>
          <t>ECOS:</t>
        </r>
        <r>
          <rPr>
            <sz val="9"/>
            <color indexed="81"/>
            <rFont val="Segoe UI"/>
            <family val="2"/>
          </rPr>
          <t xml:space="preserve">
Conta paga com Encargos. R$ 8,96</t>
        </r>
      </text>
    </comment>
    <comment ref="E9" authorId="0" shapeId="0" xr:uid="{B752C7A2-BC66-48D9-892A-B009F0BABA61}">
      <text>
        <r>
          <rPr>
            <b/>
            <sz val="9"/>
            <color indexed="81"/>
            <rFont val="Segoe UI"/>
            <family val="2"/>
          </rPr>
          <t>ECOS:</t>
        </r>
        <r>
          <rPr>
            <sz val="9"/>
            <color indexed="81"/>
            <rFont val="Segoe UI"/>
            <family val="2"/>
          </rPr>
          <t xml:space="preserve">
Conta paga com Encargos. 5,94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ECOS</author>
  </authors>
  <commentList>
    <comment ref="H28" authorId="0" shapeId="0" xr:uid="{3ED6C5A1-261E-4CB3-8F12-325A2D4CC562}">
      <text>
        <r>
          <rPr>
            <b/>
            <sz val="12"/>
            <color indexed="81"/>
            <rFont val="Arial"/>
            <family val="2"/>
          </rPr>
          <t>NÃO TEM NOTA FISCAL. ATIVIDADES ECONÔMICAS NÃO BATEM COM O ORÇAMENTO.</t>
        </r>
      </text>
    </comment>
    <comment ref="H35" authorId="0" shapeId="0" xr:uid="{2833C678-2D6B-477A-94AB-44CEACF6D5CE}">
      <text>
        <r>
          <rPr>
            <b/>
            <sz val="12"/>
            <color indexed="81"/>
            <rFont val="Arial"/>
            <family val="2"/>
          </rPr>
          <t>AS NOTAS NÃO FORAM ATESTADAS, POIS A CLÁUDIA INFORMOU QUE O SERVIÇO NÃO CABE NO ORÇAMENTO.</t>
        </r>
      </text>
    </comment>
  </commentList>
</comments>
</file>

<file path=xl/sharedStrings.xml><?xml version="1.0" encoding="utf-8"?>
<sst xmlns="http://schemas.openxmlformats.org/spreadsheetml/2006/main" count="453" uniqueCount="270">
  <si>
    <t>1.15</t>
  </si>
  <si>
    <t>Provisionamento</t>
  </si>
  <si>
    <t>1.17</t>
  </si>
  <si>
    <t>Vale Transporte</t>
  </si>
  <si>
    <t>1.18</t>
  </si>
  <si>
    <t>Alimentação</t>
  </si>
  <si>
    <t>2.1</t>
  </si>
  <si>
    <t>Veículos</t>
  </si>
  <si>
    <t>2.3</t>
  </si>
  <si>
    <t>Combustível</t>
  </si>
  <si>
    <t>5.1</t>
  </si>
  <si>
    <t>Carlos Roberto Chamberlain</t>
  </si>
  <si>
    <t xml:space="preserve"> CRC-RJ: 087945/04</t>
  </si>
  <si>
    <t>CAPÍTULO</t>
  </si>
  <si>
    <t>ORÇAMENTO TOTAL</t>
  </si>
  <si>
    <t>ORÇAMENTO</t>
  </si>
  <si>
    <t>SALDO</t>
  </si>
  <si>
    <t>MÉDIO</t>
  </si>
  <si>
    <t>MENSAL</t>
  </si>
  <si>
    <t xml:space="preserve">Salários </t>
  </si>
  <si>
    <t>TOTAL</t>
  </si>
  <si>
    <t>Encargos</t>
  </si>
  <si>
    <t>CONSOLIDADO</t>
  </si>
  <si>
    <t>REPASSE RECEBIDO</t>
  </si>
  <si>
    <t>SALDO EM POSSE</t>
  </si>
  <si>
    <t>DATA PAGAMENTO</t>
  </si>
  <si>
    <t>VALOR</t>
  </si>
  <si>
    <t>ETAPA/FASE</t>
  </si>
  <si>
    <t>UNIDADE</t>
  </si>
  <si>
    <t>ACUMULADO</t>
  </si>
  <si>
    <t>_________________________________</t>
  </si>
  <si>
    <t>EXECUÇÃO FINANCEIRA DO OBJETO</t>
  </si>
  <si>
    <t>NATUREZA DA DESPESA</t>
  </si>
  <si>
    <t>BANCO: SANTANDER S/A</t>
  </si>
  <si>
    <t>AGÊNCIA: 3838</t>
  </si>
  <si>
    <t>CUSTO TOTAL</t>
  </si>
  <si>
    <t>Nº DO DOCUMENTO</t>
  </si>
  <si>
    <t>TIPO DO DOC.</t>
  </si>
  <si>
    <t>NOME DO FUNCIONÁRIO, BENEFICIÁRIO, FORNECEDOR  OU PRESTADOR DE SERVIÇO</t>
  </si>
  <si>
    <t>Nº DO DOC. NO EXTRATO BANCÁRIO</t>
  </si>
  <si>
    <t>VALORES EM R$</t>
  </si>
  <si>
    <t xml:space="preserve">                  </t>
  </si>
  <si>
    <t>1) PESSOAL</t>
  </si>
  <si>
    <t>VALE TRANSPORTE</t>
  </si>
  <si>
    <t>TOTAL DO ITEM DA DESPESA</t>
  </si>
  <si>
    <t>2) OPERACIONAL</t>
  </si>
  <si>
    <t>ALIMENTAÇÃO</t>
  </si>
  <si>
    <t>TOTAL DA PRESTAÇÃO DE CONTAS DAS DESPESAS</t>
  </si>
  <si>
    <t>RELAÇÃO DE FUNCIONÁRIOS</t>
  </si>
  <si>
    <t>DATA DE ADMISSÃO</t>
  </si>
  <si>
    <t>VENCIMENTOS</t>
  </si>
  <si>
    <t>PROVISIONAMENTO</t>
  </si>
  <si>
    <t>___________________________________</t>
  </si>
  <si>
    <t>DEMONSTRATIVO DE AQUISIÇÃO, PRODUÇÃO OU TRANSFORMAÇÃO DE BENS E DIREITOS</t>
  </si>
  <si>
    <t>DATA</t>
  </si>
  <si>
    <t>NÚMERO DA NOTA FISCAL</t>
  </si>
  <si>
    <t>NOME DO BENEFICIÁRIO FORNECEDOR/ PRESTADOR DE SERVIÇO</t>
  </si>
  <si>
    <t>DESCRIÇÃO DO BEM COM O NÚMERO DE SÉRIE / PRODUÇÃO / DIREITO</t>
  </si>
  <si>
    <t>QUANTIDADE</t>
  </si>
  <si>
    <t>VALOR UNITÁRIO R$</t>
  </si>
  <si>
    <t>VALOR TOTAL         R$</t>
  </si>
  <si>
    <t>NÃO HOUVE AQUISIÇÃO DE BENS NO PERIODO</t>
  </si>
  <si>
    <t>TOTAL DE AQUISIÇÕES/PRODUÇÃO DE BENS</t>
  </si>
  <si>
    <t>CONCILIAÇÃO DO SALDO BANCÁRIO</t>
  </si>
  <si>
    <t xml:space="preserve">DOCUMENTOS BANCÁRIOS EMITIDOS A COMPENSAR - DÉBITOS </t>
  </si>
  <si>
    <t>DATA DA EMISSÃO</t>
  </si>
  <si>
    <t>Nº E TIPO DE DOCUMENTO</t>
  </si>
  <si>
    <t>NOME DO CREDOR</t>
  </si>
  <si>
    <t>REFERÊNCIA NO RELATÓRIO DE EXECUÇÃO FINANCEIRA</t>
  </si>
  <si>
    <r>
      <rPr>
        <b/>
        <sz val="10"/>
        <color indexed="8"/>
        <rFont val="Calibri"/>
        <family val="2"/>
      </rPr>
      <t>(A)</t>
    </r>
    <r>
      <rPr>
        <sz val="10"/>
        <color indexed="8"/>
        <rFont val="Calibri"/>
        <family val="2"/>
      </rPr>
      <t xml:space="preserve"> TOTAL DOS DÉBITOS A COMPENSAR</t>
    </r>
  </si>
  <si>
    <t>DEPÓSITOS E TRANSFERÊNCIAS A COMPENSAR - CRÉDITOS</t>
  </si>
  <si>
    <t xml:space="preserve">NOME DO </t>
  </si>
  <si>
    <r>
      <rPr>
        <b/>
        <sz val="10"/>
        <color indexed="8"/>
        <rFont val="Calibri"/>
        <family val="2"/>
      </rPr>
      <t>(B)</t>
    </r>
    <r>
      <rPr>
        <sz val="10"/>
        <color indexed="8"/>
        <rFont val="Calibri"/>
        <family val="2"/>
      </rPr>
      <t xml:space="preserve"> TOTAL DOS CRÉDITOS A COMPENSAR</t>
    </r>
  </si>
  <si>
    <r>
      <rPr>
        <b/>
        <sz val="10"/>
        <color indexed="8"/>
        <rFont val="Calibri"/>
        <family val="2"/>
      </rPr>
      <t xml:space="preserve">(C) </t>
    </r>
    <r>
      <rPr>
        <sz val="10"/>
        <color indexed="8"/>
        <rFont val="Calibri"/>
        <family val="2"/>
      </rPr>
      <t>SALDO DA CONTA CORRENTE NO EXTRATO BANCÁRIO DO PERÍODO DA PRESTAÇÃO DE CONTAS</t>
    </r>
  </si>
  <si>
    <r>
      <rPr>
        <b/>
        <sz val="10"/>
        <color indexed="8"/>
        <rFont val="Calibri"/>
        <family val="2"/>
      </rPr>
      <t>(D)</t>
    </r>
    <r>
      <rPr>
        <sz val="10"/>
        <color indexed="8"/>
        <rFont val="Calibri"/>
        <family val="2"/>
      </rPr>
      <t xml:space="preserve"> SALDO REAL DISPONÍVEL DA CONTA CORRENTE DO PERÍODO DA PRESTAÇÃO DE CONTAS </t>
    </r>
    <r>
      <rPr>
        <b/>
        <sz val="10"/>
        <color indexed="8"/>
        <rFont val="Calibri"/>
        <family val="2"/>
      </rPr>
      <t>= (C + B - A)</t>
    </r>
  </si>
  <si>
    <t xml:space="preserve"> _________________________________________ </t>
  </si>
  <si>
    <t>______________________________________</t>
  </si>
  <si>
    <t>Silvio dos Santos</t>
  </si>
  <si>
    <t>DATA DA DESPESA- PAGAMENTO</t>
  </si>
  <si>
    <t xml:space="preserve"> Presidente - Espaço, Cidadania e Oportunidades Sociais</t>
  </si>
  <si>
    <t>Presidente - Espaço, Cidadania e Oportunidades Sociais</t>
  </si>
  <si>
    <t>Presidente - Espaço,  Cidadania e Oportunidades Sociais</t>
  </si>
  <si>
    <t>CRC - RJ: 087945/04</t>
  </si>
  <si>
    <t>CUSTOS INDIRETOS</t>
  </si>
  <si>
    <t>DIVERSOS</t>
  </si>
  <si>
    <t>Custos Indiretos</t>
  </si>
  <si>
    <t>Agosto</t>
  </si>
  <si>
    <t>Setembro</t>
  </si>
  <si>
    <t>REPASSE (por data de pagto)</t>
  </si>
  <si>
    <t>PAGAMENTOS</t>
  </si>
  <si>
    <t>Diversos</t>
  </si>
  <si>
    <t>Outubro</t>
  </si>
  <si>
    <r>
      <rPr>
        <b/>
        <sz val="10"/>
        <rFont val="Calibri"/>
        <family val="2"/>
      </rPr>
      <t>(E)</t>
    </r>
    <r>
      <rPr>
        <sz val="10"/>
        <rFont val="Calibri"/>
        <family val="2"/>
      </rPr>
      <t xml:space="preserve"> SALDO DA PRESTAÇÃO DE CONTAS DO PERÍODO ANTERIOR</t>
    </r>
  </si>
  <si>
    <r>
      <rPr>
        <b/>
        <sz val="10"/>
        <rFont val="Calibri"/>
        <family val="2"/>
      </rPr>
      <t>(F)</t>
    </r>
    <r>
      <rPr>
        <sz val="10"/>
        <rFont val="Calibri"/>
        <family val="2"/>
      </rPr>
      <t xml:space="preserve"> REPASSE RECEBIDO DO MUNICÍPIO NO PERÍODO DA PRESTAÇÃO DE CONTAS</t>
    </r>
  </si>
  <si>
    <r>
      <rPr>
        <b/>
        <sz val="10"/>
        <rFont val="Calibri"/>
        <family val="2"/>
      </rPr>
      <t>(G)</t>
    </r>
    <r>
      <rPr>
        <sz val="10"/>
        <rFont val="Calibri"/>
        <family val="2"/>
      </rPr>
      <t xml:space="preserve"> SALDO ANTES DA PRESTAÇÃO DE CONTAS = </t>
    </r>
    <r>
      <rPr>
        <b/>
        <sz val="10"/>
        <rFont val="Calibri"/>
        <family val="2"/>
      </rPr>
      <t>(E + F)</t>
    </r>
  </si>
  <si>
    <r>
      <rPr>
        <b/>
        <sz val="10"/>
        <rFont val="Calibri"/>
        <family val="2"/>
      </rPr>
      <t>(H)</t>
    </r>
    <r>
      <rPr>
        <sz val="10"/>
        <rFont val="Calibri"/>
        <family val="2"/>
      </rPr>
      <t xml:space="preserve"> TOTAL DAS DESPESAS DO PERÍODO = RELATÓRIO DE EXECUÇÃO FINANCEIRA</t>
    </r>
  </si>
  <si>
    <r>
      <rPr>
        <b/>
        <sz val="10"/>
        <rFont val="Calibri"/>
        <family val="2"/>
      </rPr>
      <t>(I)</t>
    </r>
    <r>
      <rPr>
        <sz val="10"/>
        <rFont val="Calibri"/>
        <family val="2"/>
      </rPr>
      <t xml:space="preserve"> SALDO AJUSTADO DA CONTA CORRENTE APÓS A PRESTAÇÃO DE CONTAS = </t>
    </r>
    <r>
      <rPr>
        <b/>
        <sz val="10"/>
        <rFont val="Calibri"/>
        <family val="2"/>
      </rPr>
      <t>(G - H)</t>
    </r>
    <r>
      <rPr>
        <sz val="10"/>
        <rFont val="Calibri"/>
        <family val="2"/>
      </rPr>
      <t xml:space="preserve"> </t>
    </r>
  </si>
  <si>
    <t>Custeio Indiretos</t>
  </si>
  <si>
    <t>Novembro</t>
  </si>
  <si>
    <t>1</t>
  </si>
  <si>
    <t>Dezembro</t>
  </si>
  <si>
    <t>Janeiro</t>
  </si>
  <si>
    <t>Fevereiro</t>
  </si>
  <si>
    <t>março</t>
  </si>
  <si>
    <t>abril</t>
  </si>
  <si>
    <t>ORÇADO</t>
  </si>
  <si>
    <t>TOTAL GASTO</t>
  </si>
  <si>
    <t>RECEBIDO</t>
  </si>
  <si>
    <t>maio</t>
  </si>
  <si>
    <t>CONTA CORRENTE: 13-003647-4</t>
  </si>
  <si>
    <t>1.13</t>
  </si>
  <si>
    <t>Veículos e Combustível</t>
  </si>
  <si>
    <t>4.1</t>
  </si>
  <si>
    <t>1.11</t>
  </si>
  <si>
    <t>RECEITA DO PERÍODO DA PRESTAÇÃO DE CONTAS</t>
  </si>
  <si>
    <t xml:space="preserve">3) DIVERSOS </t>
  </si>
  <si>
    <t>RELATÓRIO DE EXECUÇÃO FINANCEIRA - PROJETO CASA</t>
  </si>
  <si>
    <t xml:space="preserve">SECRETARIA MUNICIPAL DO ENVELHECIMENTO SAUDÁVEL E QUALIDADE DE VIDA </t>
  </si>
  <si>
    <t xml:space="preserve"> TERMO DE COLABORAÇÃO -  PROJETO CASA atenderá a idosos com idade igual ou superior a 60 anos, socialmente vulneráveis, que tenham responsável e residam no município do Rio de Janeiro</t>
  </si>
  <si>
    <t>PROCESSO Nº: 28/000.032/2022</t>
  </si>
  <si>
    <t>TERMO Nº: 22/2022</t>
  </si>
  <si>
    <t>INÍCIO: 03/10/2022</t>
  </si>
  <si>
    <t>TÉRMINO: 02/10/2023</t>
  </si>
  <si>
    <t>4) CUSTOS INDIRETOS</t>
  </si>
  <si>
    <t>PROJETO CASA</t>
  </si>
  <si>
    <t>CELIA REGINA DE LIRA PESSOA</t>
  </si>
  <si>
    <t>CHRISTIANE AGUIAR CARVALHO</t>
  </si>
  <si>
    <t>CRISTINA DE ABREU CARLOS DE ALMEIDA</t>
  </si>
  <si>
    <t>DIOGO DOS SANTOS BARBOSA</t>
  </si>
  <si>
    <t>GRAZIELLI GOMES TORRES</t>
  </si>
  <si>
    <t>JANE DA CONCEIÇÃO CAMPOS</t>
  </si>
  <si>
    <t>LUCIANA DE SÁ REGO</t>
  </si>
  <si>
    <t>LUCIENY DA SILVA DO NASCIMENTO</t>
  </si>
  <si>
    <t>NUBIA BOMFIM SANT ANNA</t>
  </si>
  <si>
    <t>PATRICIA BATISTA DOS ANJOS</t>
  </si>
  <si>
    <t>1/12 DE FÉRIAS PROPORCIONAL + 1/3 DE ABONO (11,11%)</t>
  </si>
  <si>
    <t>METADE DA MULTA RESCISÓRIA (4,00%)</t>
  </si>
  <si>
    <t>1/12 AVOS DO AVISO PRÉVIO  (8,33%)</t>
  </si>
  <si>
    <t>1/12 AVOS DO 13º SALÁRIO (8,33% )</t>
  </si>
  <si>
    <t>2.2</t>
  </si>
  <si>
    <t>CONTA CORRENTE: 13-0037042</t>
  </si>
  <si>
    <t>TERMO Nº:22/2022</t>
  </si>
  <si>
    <t>PROCESSO Nº: 28/000.032/2022 20/000.027/2022</t>
  </si>
  <si>
    <t>ANEXO I</t>
  </si>
  <si>
    <t xml:space="preserve"> </t>
  </si>
  <si>
    <t>Despesas</t>
  </si>
  <si>
    <t>Receitas</t>
  </si>
  <si>
    <t>REPASSE - 1º PARCELA</t>
  </si>
  <si>
    <t>TOTAL:</t>
  </si>
  <si>
    <t>PROJETO: PROJETO CASAS</t>
  </si>
  <si>
    <t>DESPESA NOVEMBRO/2022</t>
  </si>
  <si>
    <t>DESPESA DEZEMBRO/2022</t>
  </si>
  <si>
    <t>TERMO DE COLABORAÇÃO Nº: 022/2022</t>
  </si>
  <si>
    <t>PROCESSO N°: 28/000.032/2022</t>
  </si>
  <si>
    <t>NOME DA ENTIDADE: ECOS - ESPAÇO, CIDADANIA E OPORTUNIDADES SOCIAIS.</t>
  </si>
  <si>
    <t>DESPESAS JANEIRO/2023:</t>
  </si>
  <si>
    <t>Saldo</t>
  </si>
  <si>
    <t>JULIANA SCHMIDT OZANICK</t>
  </si>
  <si>
    <t>NATALIA PEDRO ALVARO</t>
  </si>
  <si>
    <t>SIMONE DOS SANTOS PESTANA</t>
  </si>
  <si>
    <t>MF CONSULTORIA</t>
  </si>
  <si>
    <t>3.5</t>
  </si>
  <si>
    <t>DESPESAS FEVEREIRO/2023:</t>
  </si>
  <si>
    <t>ANA PAULA BURGOS DA SILVA</t>
  </si>
  <si>
    <t>GRACIELE SILVA ROZENDO</t>
  </si>
  <si>
    <t>GRAZIELEN DA SILVEIRA FAUSTINO</t>
  </si>
  <si>
    <t>LUAR ZACARIAS CRUZ DE VASCONCELLOS</t>
  </si>
  <si>
    <t>SHEILA CRISTINA DE OLIVEIRA NASCIMENTO</t>
  </si>
  <si>
    <t>A) NEC</t>
  </si>
  <si>
    <t>1.1 PESSOAL</t>
  </si>
  <si>
    <t>EXECUTÁVEL - PROJETO C.A.S.A.</t>
  </si>
  <si>
    <t>1.13 ENCARGOS</t>
  </si>
  <si>
    <t>1.15 PROVISIONAMENTO</t>
  </si>
  <si>
    <t>1.17 VALE TRANSPORTE</t>
  </si>
  <si>
    <t>2.1 VEÍCULOS/COMBUSTÍVEL</t>
  </si>
  <si>
    <t>3.1 CUSTOS INDIRETOS</t>
  </si>
  <si>
    <t>3.18 DIVERSOS</t>
  </si>
  <si>
    <t>EXECUTADO TOTAL</t>
  </si>
  <si>
    <t>VALOR DO PROJETO</t>
  </si>
  <si>
    <t>PROGRAMADO MÊS</t>
  </si>
  <si>
    <t>DESPESAS DO MÊS</t>
  </si>
  <si>
    <t>PROGRAMADO ATÉ MÊS</t>
  </si>
  <si>
    <t>DESPESAS MARÇO/2023:</t>
  </si>
  <si>
    <t>REPASSE - 2º PARCELA</t>
  </si>
  <si>
    <t>RESGATE AUTOMÁTICO</t>
  </si>
  <si>
    <t>TRANSFERÊNCIAS ENTRE CONTAS</t>
  </si>
  <si>
    <t>C.A.S.A.</t>
  </si>
  <si>
    <t>DOC</t>
  </si>
  <si>
    <t>FAVORECIDO</t>
  </si>
  <si>
    <t>PROJETO</t>
  </si>
  <si>
    <t>NATUREZA</t>
  </si>
  <si>
    <t>NÚMERO</t>
  </si>
  <si>
    <t>RUBRICAS</t>
  </si>
  <si>
    <t>VICTOR HUGO DE FRANÇA COIMBRA</t>
  </si>
  <si>
    <t>3.1</t>
  </si>
  <si>
    <t>Rio de Janeiro, 31 de Março de 2023</t>
  </si>
  <si>
    <t>REPASSE</t>
  </si>
  <si>
    <t>RUBRICA</t>
  </si>
  <si>
    <t>PREVISTO MÊS</t>
  </si>
  <si>
    <t>%</t>
  </si>
  <si>
    <t>TOTAL DO DESEMBOLSO</t>
  </si>
  <si>
    <t>1.2 ENCARGOS</t>
  </si>
  <si>
    <t>1.3 PROVISIONAMENTO</t>
  </si>
  <si>
    <t>1.4 VALE TRANSPORTE</t>
  </si>
  <si>
    <t>VEICULOS/COMBUSTÍVEL</t>
  </si>
  <si>
    <t>1º REPASSE</t>
  </si>
  <si>
    <t>2º REPASSE</t>
  </si>
  <si>
    <t>2.2 ALIMENTAÇÃO</t>
  </si>
  <si>
    <t>DENAIRES AVELAR DE FRANÇA</t>
  </si>
  <si>
    <t>SECRETARIA MUNICIPAL DO ENVELHECIMENTO SAUDÁVEL E QUALIDADE DE VIDA</t>
  </si>
  <si>
    <t>DESPESAS ABRIL/2023:</t>
  </si>
  <si>
    <t>NO PERÍODO DE ABRIL/2023</t>
  </si>
  <si>
    <t>PRESTAÇÃO DE CONTAS Nº 06</t>
  </si>
  <si>
    <t>MÊS: ABRIL</t>
  </si>
  <si>
    <t>PERÍODO DE 01/04/2023 A 30/04/2023</t>
  </si>
  <si>
    <t>Rio de Janeiro, 30 de Abril de 2023</t>
  </si>
  <si>
    <t>VIVO-RJ</t>
  </si>
  <si>
    <t>DELPHI</t>
  </si>
  <si>
    <t>FGTS</t>
  </si>
  <si>
    <t>ADMINISTRADORA PROGRESSO</t>
  </si>
  <si>
    <t>NATALIA PEDRO ÁLVARO</t>
  </si>
  <si>
    <t>INSS</t>
  </si>
  <si>
    <t>IR</t>
  </si>
  <si>
    <t>CAMILA DA PENHA CAVALCANTI</t>
  </si>
  <si>
    <t>GRRF</t>
  </si>
  <si>
    <t>PIS</t>
  </si>
  <si>
    <t>RIOCARD MAIS</t>
  </si>
  <si>
    <t>DOC 01</t>
  </si>
  <si>
    <t>DOC 02</t>
  </si>
  <si>
    <t>DOC 03</t>
  </si>
  <si>
    <t>DOC 04</t>
  </si>
  <si>
    <t>DOC 05</t>
  </si>
  <si>
    <t>DOC 06</t>
  </si>
  <si>
    <t>DOC 07</t>
  </si>
  <si>
    <t>DOC 08</t>
  </si>
  <si>
    <t>DOC 09</t>
  </si>
  <si>
    <t>DOC 10</t>
  </si>
  <si>
    <t>DOC 11</t>
  </si>
  <si>
    <t>DOC 12</t>
  </si>
  <si>
    <t>DOC 13</t>
  </si>
  <si>
    <t>DOC 14</t>
  </si>
  <si>
    <t>DOC 15</t>
  </si>
  <si>
    <t>VEÍCULOS/COMBUSTÍVEL</t>
  </si>
  <si>
    <t>ENCARGOS</t>
  </si>
  <si>
    <t>TRCT</t>
  </si>
  <si>
    <t>156</t>
  </si>
  <si>
    <t>NF</t>
  </si>
  <si>
    <t>0439718835-0</t>
  </si>
  <si>
    <t>26452</t>
  </si>
  <si>
    <t>DELPHI CONSULTORIA</t>
  </si>
  <si>
    <t>189527</t>
  </si>
  <si>
    <t>FGTS COMP 03/2023</t>
  </si>
  <si>
    <t>GUIA DE INSS COMP 03/2023</t>
  </si>
  <si>
    <t>GUIA DE IR COMP 03/2023</t>
  </si>
  <si>
    <t>CAMILA DA PENHA CAVALCANTE</t>
  </si>
  <si>
    <t>PIS COMP 03/2023</t>
  </si>
  <si>
    <t>73585816</t>
  </si>
  <si>
    <t>FATURA</t>
  </si>
  <si>
    <t>RIOCARD+</t>
  </si>
  <si>
    <t>263012</t>
  </si>
  <si>
    <t>275734</t>
  </si>
  <si>
    <t>414456</t>
  </si>
  <si>
    <t>235811</t>
  </si>
  <si>
    <t>000000</t>
  </si>
  <si>
    <t>083305</t>
  </si>
  <si>
    <t>FALTA NF</t>
  </si>
  <si>
    <t>Rio de Janeiro, 31 de Abril de 2023</t>
  </si>
  <si>
    <t>DEMONSTRATIVO DA PROVISÃO DE VERBAS RESCISÓRIAS - MENSAL - TC 22/2022 - ABRIL/2023</t>
  </si>
  <si>
    <t>DAYSE JAYMES DO NASCIMENTO</t>
  </si>
  <si>
    <t>Rio de Janeiro,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</si>
</sst>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dd/mm/yy"/>
    <numFmt numFmtId="166" formatCode="_-&quot;R$&quot;\ * #,##0.00_-;\-&quot;R$&quot;\ * #,##0.00_-;_-&quot;R$&quot;\ * &quot;-&quot;??_-;_-@"/>
    <numFmt numFmtId="167" formatCode="mmmm\-yy"/>
    <numFmt numFmtId="168" formatCode="_-&quot;R$&quot;* #,##0.00_-;\-&quot;R$&quot;* #,##0.00_-;_-&quot;R$&quot;* &quot;-&quot;??_-;_-@"/>
    <numFmt numFmtId="169" formatCode="00"/>
    <numFmt numFmtId="170" formatCode="dd/mm/yy;@"/>
    <numFmt numFmtId="171" formatCode="&quot;R$&quot;\ #,##0.00"/>
    <numFmt numFmtId="172" formatCode="_(&quot;R$&quot;* #,##0.00_);_(&quot;R$&quot;* \(#,##0.00\);_(&quot;R$&quot;* &quot;-&quot;??_);_(@_)"/>
    <numFmt numFmtId="173" formatCode="0.0000"/>
  </numFmts>
  <fonts count="61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rgb="FF000000"/>
      <name val="Calibri"/>
      <family val="2"/>
      <charset val="1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4"/>
      <color theme="1"/>
      <name val="Arial"/>
      <family val="2"/>
    </font>
    <font>
      <sz val="14"/>
      <color rgb="FF333333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color theme="1"/>
      <name val="Arial"/>
      <family val="2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6"/>
      <name val="Times"/>
      <family val="1"/>
    </font>
    <font>
      <b/>
      <sz val="16"/>
      <color rgb="FF000000"/>
      <name val="Arial"/>
      <family val="2"/>
    </font>
    <font>
      <sz val="16"/>
      <color theme="1"/>
      <name val="Times"/>
      <family val="1"/>
    </font>
    <font>
      <sz val="10"/>
      <color rgb="FF00B0F0"/>
      <name val="tahoma"/>
      <family val="2"/>
    </font>
    <font>
      <sz val="10"/>
      <color rgb="FFFF0000"/>
      <name val="tahoma"/>
      <family val="2"/>
    </font>
    <font>
      <sz val="11"/>
      <color theme="1"/>
      <name val="Arial"/>
      <family val="2"/>
    </font>
    <font>
      <b/>
      <sz val="14"/>
      <name val="Times New Roman"/>
      <family val="1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22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Times New Roman"/>
      <family val="1"/>
    </font>
    <font>
      <sz val="11"/>
      <color rgb="FFFF0000"/>
      <name val="Arial"/>
      <family val="2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indexed="8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0CEC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theme="5" tint="0.79998168889431442"/>
      </patternFill>
    </fill>
    <fill>
      <patternFill patternType="solid">
        <fgColor rgb="FFFFFF00"/>
        <bgColor indexed="64"/>
      </patternFill>
    </fill>
  </fills>
  <borders count="1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</borders>
  <cellStyleXfs count="16">
    <xf numFmtId="0" fontId="0" fillId="0" borderId="0"/>
    <xf numFmtId="0" fontId="3" fillId="0" borderId="36"/>
    <xf numFmtId="164" fontId="14" fillId="0" borderId="36" applyFont="0" applyFill="0" applyBorder="0" applyAlignment="0" applyProtection="0"/>
    <xf numFmtId="43" fontId="14" fillId="0" borderId="36" applyFont="0" applyFill="0" applyBorder="0" applyAlignment="0" applyProtection="0"/>
    <xf numFmtId="0" fontId="2" fillId="0" borderId="36"/>
    <xf numFmtId="0" fontId="2" fillId="0" borderId="36"/>
    <xf numFmtId="169" fontId="22" fillId="0" borderId="36" applyBorder="0" applyProtection="0"/>
    <xf numFmtId="0" fontId="14" fillId="0" borderId="36"/>
    <xf numFmtId="44" fontId="14" fillId="0" borderId="36" applyFont="0" applyFill="0" applyBorder="0" applyAlignment="0" applyProtection="0"/>
    <xf numFmtId="0" fontId="13" fillId="0" borderId="36"/>
    <xf numFmtId="0" fontId="4" fillId="0" borderId="36"/>
    <xf numFmtId="0" fontId="1" fillId="0" borderId="36"/>
    <xf numFmtId="0" fontId="1" fillId="0" borderId="36"/>
    <xf numFmtId="43" fontId="40" fillId="0" borderId="0" applyFont="0" applyFill="0" applyBorder="0" applyAlignment="0" applyProtection="0"/>
    <xf numFmtId="44" fontId="48" fillId="0" borderId="0" applyFont="0" applyFill="0" applyBorder="0" applyAlignment="0" applyProtection="0"/>
    <xf numFmtId="172" fontId="14" fillId="0" borderId="36" applyFont="0" applyFill="0" applyBorder="0" applyAlignment="0" applyProtection="0"/>
  </cellStyleXfs>
  <cellXfs count="562">
    <xf numFmtId="0" fontId="0" fillId="0" borderId="0" xfId="0"/>
    <xf numFmtId="0" fontId="4" fillId="0" borderId="0" xfId="0" applyFont="1"/>
    <xf numFmtId="0" fontId="4" fillId="0" borderId="3" xfId="0" applyFont="1" applyBorder="1"/>
    <xf numFmtId="164" fontId="4" fillId="3" borderId="15" xfId="0" applyNumberFormat="1" applyFont="1" applyFill="1" applyBorder="1" applyAlignment="1">
      <alignment vertical="center"/>
    </xf>
    <xf numFmtId="164" fontId="4" fillId="3" borderId="4" xfId="0" applyNumberFormat="1" applyFont="1" applyFill="1" applyBorder="1" applyAlignment="1">
      <alignment vertical="center"/>
    </xf>
    <xf numFmtId="0" fontId="4" fillId="0" borderId="5" xfId="0" applyFont="1" applyBorder="1"/>
    <xf numFmtId="164" fontId="8" fillId="3" borderId="16" xfId="0" applyNumberFormat="1" applyFont="1" applyFill="1" applyBorder="1" applyAlignment="1">
      <alignment vertical="center"/>
    </xf>
    <xf numFmtId="164" fontId="4" fillId="3" borderId="16" xfId="0" applyNumberFormat="1" applyFont="1" applyFill="1" applyBorder="1" applyAlignment="1">
      <alignment vertical="center"/>
    </xf>
    <xf numFmtId="164" fontId="9" fillId="0" borderId="16" xfId="0" applyNumberFormat="1" applyFont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164" fontId="4" fillId="3" borderId="6" xfId="0" applyNumberFormat="1" applyFont="1" applyFill="1" applyBorder="1" applyAlignment="1">
      <alignment vertical="center"/>
    </xf>
    <xf numFmtId="0" fontId="8" fillId="5" borderId="7" xfId="0" applyFont="1" applyFill="1" applyBorder="1"/>
    <xf numFmtId="164" fontId="10" fillId="4" borderId="17" xfId="0" applyNumberFormat="1" applyFont="1" applyFill="1" applyBorder="1"/>
    <xf numFmtId="164" fontId="8" fillId="4" borderId="17" xfId="0" applyNumberFormat="1" applyFont="1" applyFill="1" applyBorder="1"/>
    <xf numFmtId="164" fontId="4" fillId="4" borderId="17" xfId="0" applyNumberFormat="1" applyFont="1" applyFill="1" applyBorder="1" applyAlignment="1">
      <alignment vertical="center"/>
    </xf>
    <xf numFmtId="164" fontId="8" fillId="4" borderId="8" xfId="0" applyNumberFormat="1" applyFont="1" applyFill="1" applyBorder="1" applyAlignment="1">
      <alignment vertical="center"/>
    </xf>
    <xf numFmtId="0" fontId="8" fillId="5" borderId="19" xfId="0" applyFont="1" applyFill="1" applyBorder="1"/>
    <xf numFmtId="164" fontId="8" fillId="5" borderId="20" xfId="0" applyNumberFormat="1" applyFont="1" applyFill="1" applyBorder="1"/>
    <xf numFmtId="164" fontId="8" fillId="5" borderId="20" xfId="0" applyNumberFormat="1" applyFont="1" applyFill="1" applyBorder="1" applyAlignment="1">
      <alignment vertical="center"/>
    </xf>
    <xf numFmtId="164" fontId="8" fillId="5" borderId="21" xfId="0" applyNumberFormat="1" applyFont="1" applyFill="1" applyBorder="1" applyAlignment="1">
      <alignment vertical="center"/>
    </xf>
    <xf numFmtId="164" fontId="8" fillId="5" borderId="19" xfId="0" applyNumberFormat="1" applyFont="1" applyFill="1" applyBorder="1" applyAlignment="1">
      <alignment vertical="center"/>
    </xf>
    <xf numFmtId="0" fontId="6" fillId="0" borderId="0" xfId="0" applyFont="1"/>
    <xf numFmtId="0" fontId="11" fillId="0" borderId="0" xfId="0" applyFont="1"/>
    <xf numFmtId="0" fontId="16" fillId="0" borderId="36" xfId="4" applyFont="1"/>
    <xf numFmtId="0" fontId="16" fillId="9" borderId="67" xfId="4" applyFont="1" applyFill="1" applyBorder="1" applyAlignment="1">
      <alignment horizontal="left" vertical="top"/>
    </xf>
    <xf numFmtId="0" fontId="16" fillId="9" borderId="70" xfId="4" applyFont="1" applyFill="1" applyBorder="1" applyAlignment="1">
      <alignment horizontal="left" vertical="top"/>
    </xf>
    <xf numFmtId="0" fontId="16" fillId="0" borderId="61" xfId="4" applyFont="1" applyBorder="1" applyAlignment="1">
      <alignment horizontal="center" vertical="center" wrapText="1"/>
    </xf>
    <xf numFmtId="0" fontId="16" fillId="0" borderId="62" xfId="4" applyFont="1" applyBorder="1" applyAlignment="1">
      <alignment horizontal="center" vertical="center" wrapText="1"/>
    </xf>
    <xf numFmtId="0" fontId="16" fillId="0" borderId="63" xfId="4" applyFont="1" applyBorder="1" applyAlignment="1">
      <alignment horizontal="center" vertical="center" wrapText="1"/>
    </xf>
    <xf numFmtId="0" fontId="16" fillId="0" borderId="61" xfId="4" applyFont="1" applyBorder="1" applyAlignment="1">
      <alignment vertical="center"/>
    </xf>
    <xf numFmtId="0" fontId="16" fillId="0" borderId="62" xfId="4" applyFont="1" applyBorder="1" applyAlignment="1">
      <alignment vertical="center"/>
    </xf>
    <xf numFmtId="0" fontId="16" fillId="0" borderId="63" xfId="4" applyFont="1" applyBorder="1" applyAlignment="1">
      <alignment vertical="center"/>
    </xf>
    <xf numFmtId="0" fontId="16" fillId="0" borderId="36" xfId="4" applyFont="1" applyAlignment="1">
      <alignment horizontal="right"/>
    </xf>
    <xf numFmtId="0" fontId="16" fillId="9" borderId="74" xfId="4" applyFont="1" applyFill="1" applyBorder="1"/>
    <xf numFmtId="0" fontId="16" fillId="9" borderId="36" xfId="4" applyFont="1" applyFill="1"/>
    <xf numFmtId="0" fontId="16" fillId="9" borderId="75" xfId="4" applyFont="1" applyFill="1" applyBorder="1"/>
    <xf numFmtId="0" fontId="16" fillId="9" borderId="77" xfId="4" applyFont="1" applyFill="1" applyBorder="1"/>
    <xf numFmtId="0" fontId="16" fillId="9" borderId="76" xfId="4" applyFont="1" applyFill="1" applyBorder="1"/>
    <xf numFmtId="0" fontId="16" fillId="9" borderId="68" xfId="4" applyFont="1" applyFill="1" applyBorder="1" applyAlignment="1">
      <alignment horizontal="center" vertical="top" wrapText="1"/>
    </xf>
    <xf numFmtId="0" fontId="16" fillId="9" borderId="69" xfId="4" applyFont="1" applyFill="1" applyBorder="1" applyAlignment="1">
      <alignment horizontal="left" vertical="top"/>
    </xf>
    <xf numFmtId="44" fontId="24" fillId="0" borderId="72" xfId="8" applyFont="1" applyFill="1" applyBorder="1" applyAlignment="1" applyProtection="1"/>
    <xf numFmtId="44" fontId="24" fillId="0" borderId="36" xfId="8" applyFont="1" applyFill="1" applyBorder="1" applyAlignment="1" applyProtection="1"/>
    <xf numFmtId="44" fontId="24" fillId="0" borderId="63" xfId="8" applyFont="1" applyFill="1" applyBorder="1" applyAlignment="1" applyProtection="1">
      <alignment vertical="center"/>
    </xf>
    <xf numFmtId="44" fontId="24" fillId="0" borderId="36" xfId="8" applyFont="1" applyFill="1" applyBorder="1" applyAlignment="1" applyProtection="1">
      <alignment vertical="center"/>
    </xf>
    <xf numFmtId="44" fontId="24" fillId="0" borderId="63" xfId="8" applyFont="1" applyFill="1" applyBorder="1" applyAlignment="1" applyProtection="1"/>
    <xf numFmtId="44" fontId="24" fillId="0" borderId="80" xfId="8" applyFont="1" applyFill="1" applyBorder="1" applyAlignment="1" applyProtection="1">
      <alignment vertical="center"/>
    </xf>
    <xf numFmtId="0" fontId="6" fillId="0" borderId="36" xfId="9" applyFont="1"/>
    <xf numFmtId="0" fontId="13" fillId="0" borderId="36" xfId="9"/>
    <xf numFmtId="0" fontId="13" fillId="0" borderId="36" xfId="9" applyAlignment="1">
      <alignment horizontal="center"/>
    </xf>
    <xf numFmtId="0" fontId="4" fillId="0" borderId="36" xfId="9" applyFont="1"/>
    <xf numFmtId="166" fontId="13" fillId="0" borderId="36" xfId="9" applyNumberFormat="1" applyAlignment="1">
      <alignment horizontal="center"/>
    </xf>
    <xf numFmtId="166" fontId="13" fillId="0" borderId="36" xfId="9" applyNumberFormat="1"/>
    <xf numFmtId="0" fontId="13" fillId="0" borderId="0" xfId="0" applyFont="1"/>
    <xf numFmtId="0" fontId="2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7" fillId="0" borderId="0" xfId="0" applyFont="1"/>
    <xf numFmtId="0" fontId="26" fillId="5" borderId="40" xfId="0" applyFont="1" applyFill="1" applyBorder="1" applyAlignment="1">
      <alignment horizontal="left" vertical="top"/>
    </xf>
    <xf numFmtId="0" fontId="26" fillId="0" borderId="0" xfId="0" applyFont="1"/>
    <xf numFmtId="0" fontId="26" fillId="4" borderId="39" xfId="0" applyFont="1" applyFill="1" applyBorder="1" applyAlignment="1">
      <alignment vertical="center"/>
    </xf>
    <xf numFmtId="0" fontId="26" fillId="0" borderId="32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6" fillId="4" borderId="27" xfId="0" applyFont="1" applyFill="1" applyBorder="1" applyAlignment="1">
      <alignment vertical="center"/>
    </xf>
    <xf numFmtId="0" fontId="26" fillId="3" borderId="36" xfId="0" applyFont="1" applyFill="1" applyBorder="1" applyAlignment="1">
      <alignment vertical="center"/>
    </xf>
    <xf numFmtId="0" fontId="26" fillId="4" borderId="36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164" fontId="29" fillId="0" borderId="23" xfId="0" applyNumberFormat="1" applyFont="1" applyBorder="1" applyAlignment="1">
      <alignment vertical="center"/>
    </xf>
    <xf numFmtId="164" fontId="13" fillId="0" borderId="0" xfId="0" applyNumberFormat="1" applyFont="1"/>
    <xf numFmtId="164" fontId="30" fillId="0" borderId="0" xfId="0" applyNumberFormat="1" applyFont="1"/>
    <xf numFmtId="0" fontId="13" fillId="0" borderId="0" xfId="0" applyFont="1" applyAlignment="1">
      <alignment vertical="center"/>
    </xf>
    <xf numFmtId="0" fontId="13" fillId="0" borderId="22" xfId="0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6" fillId="0" borderId="52" xfId="0" applyFont="1" applyBorder="1" applyAlignment="1">
      <alignment vertical="center"/>
    </xf>
    <xf numFmtId="0" fontId="26" fillId="0" borderId="52" xfId="0" applyFont="1" applyBorder="1" applyAlignment="1">
      <alignment horizontal="center" vertical="center"/>
    </xf>
    <xf numFmtId="0" fontId="26" fillId="4" borderId="74" xfId="0" applyFont="1" applyFill="1" applyBorder="1" applyAlignment="1">
      <alignment vertical="center"/>
    </xf>
    <xf numFmtId="0" fontId="12" fillId="9" borderId="37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left" vertical="center" wrapText="1"/>
    </xf>
    <xf numFmtId="0" fontId="12" fillId="9" borderId="6" xfId="0" applyFont="1" applyFill="1" applyBorder="1" applyAlignment="1">
      <alignment horizontal="left" vertical="center" wrapText="1"/>
    </xf>
    <xf numFmtId="0" fontId="16" fillId="9" borderId="68" xfId="4" applyFont="1" applyFill="1" applyBorder="1" applyAlignment="1">
      <alignment horizontal="left" vertical="top"/>
    </xf>
    <xf numFmtId="0" fontId="16" fillId="9" borderId="71" xfId="4" applyFont="1" applyFill="1" applyBorder="1" applyAlignment="1">
      <alignment horizontal="left" vertical="top"/>
    </xf>
    <xf numFmtId="0" fontId="16" fillId="9" borderId="71" xfId="4" applyFont="1" applyFill="1" applyBorder="1" applyAlignment="1">
      <alignment horizontal="center" vertical="top" wrapText="1"/>
    </xf>
    <xf numFmtId="0" fontId="16" fillId="9" borderId="72" xfId="4" applyFont="1" applyFill="1" applyBorder="1" applyAlignment="1">
      <alignment horizontal="left" vertical="top"/>
    </xf>
    <xf numFmtId="164" fontId="29" fillId="9" borderId="23" xfId="0" applyNumberFormat="1" applyFont="1" applyFill="1" applyBorder="1" applyAlignment="1">
      <alignment horizontal="right" vertical="center"/>
    </xf>
    <xf numFmtId="164" fontId="29" fillId="9" borderId="16" xfId="0" applyNumberFormat="1" applyFont="1" applyFill="1" applyBorder="1" applyAlignment="1">
      <alignment horizontal="right" vertical="center"/>
    </xf>
    <xf numFmtId="164" fontId="13" fillId="12" borderId="16" xfId="0" applyNumberFormat="1" applyFont="1" applyFill="1" applyBorder="1" applyAlignment="1">
      <alignment horizontal="right" vertical="center"/>
    </xf>
    <xf numFmtId="40" fontId="16" fillId="9" borderId="63" xfId="4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167" fontId="8" fillId="2" borderId="14" xfId="0" applyNumberFormat="1" applyFont="1" applyFill="1" applyBorder="1" applyAlignment="1">
      <alignment horizontal="center"/>
    </xf>
    <xf numFmtId="165" fontId="7" fillId="0" borderId="54" xfId="0" applyNumberFormat="1" applyFont="1" applyBorder="1" applyAlignment="1">
      <alignment horizontal="center" vertical="center"/>
    </xf>
    <xf numFmtId="166" fontId="7" fillId="0" borderId="54" xfId="0" applyNumberFormat="1" applyFont="1" applyBorder="1" applyAlignment="1">
      <alignment vertical="center"/>
    </xf>
    <xf numFmtId="166" fontId="4" fillId="0" borderId="54" xfId="0" applyNumberFormat="1" applyFont="1" applyBorder="1" applyAlignment="1">
      <alignment horizontal="center" vertical="center"/>
    </xf>
    <xf numFmtId="0" fontId="23" fillId="0" borderId="36" xfId="7" applyFont="1" applyAlignment="1">
      <alignment vertical="center"/>
    </xf>
    <xf numFmtId="0" fontId="23" fillId="0" borderId="85" xfId="7" applyFont="1" applyBorder="1" applyAlignment="1">
      <alignment horizontal="center" vertical="center" wrapText="1"/>
    </xf>
    <xf numFmtId="0" fontId="23" fillId="0" borderId="83" xfId="7" applyFont="1" applyBorder="1" applyAlignment="1">
      <alignment horizontal="center" vertical="center" wrapText="1"/>
    </xf>
    <xf numFmtId="0" fontId="23" fillId="0" borderId="36" xfId="7" applyFont="1" applyAlignment="1">
      <alignment horizontal="center" vertical="center" wrapText="1"/>
    </xf>
    <xf numFmtId="170" fontId="24" fillId="0" borderId="70" xfId="7" applyNumberFormat="1" applyFont="1" applyBorder="1" applyAlignment="1">
      <alignment horizontal="center" vertical="center"/>
    </xf>
    <xf numFmtId="170" fontId="24" fillId="0" borderId="61" xfId="7" applyNumberFormat="1" applyFont="1" applyBorder="1" applyAlignment="1">
      <alignment horizontal="center" vertical="center"/>
    </xf>
    <xf numFmtId="170" fontId="24" fillId="0" borderId="61" xfId="7" applyNumberFormat="1" applyFont="1" applyBorder="1" applyAlignment="1">
      <alignment horizontal="center"/>
    </xf>
    <xf numFmtId="170" fontId="24" fillId="0" borderId="67" xfId="7" applyNumberFormat="1" applyFont="1" applyBorder="1" applyAlignment="1">
      <alignment horizontal="center" vertical="center"/>
    </xf>
    <xf numFmtId="44" fontId="24" fillId="0" borderId="69" xfId="8" applyFont="1" applyFill="1" applyBorder="1" applyAlignment="1" applyProtection="1">
      <alignment vertical="center"/>
    </xf>
    <xf numFmtId="170" fontId="24" fillId="0" borderId="79" xfId="7" applyNumberFormat="1" applyFont="1" applyBorder="1" applyAlignment="1">
      <alignment horizontal="center" vertical="center"/>
    </xf>
    <xf numFmtId="0" fontId="0" fillId="0" borderId="36" xfId="0" applyBorder="1"/>
    <xf numFmtId="166" fontId="4" fillId="0" borderId="36" xfId="0" applyNumberFormat="1" applyFont="1" applyBorder="1" applyAlignment="1">
      <alignment horizontal="center" vertical="center"/>
    </xf>
    <xf numFmtId="0" fontId="16" fillId="0" borderId="36" xfId="4" applyFont="1" applyAlignment="1">
      <alignment horizontal="left"/>
    </xf>
    <xf numFmtId="164" fontId="8" fillId="3" borderId="23" xfId="0" applyNumberFormat="1" applyFont="1" applyFill="1" applyBorder="1" applyAlignment="1">
      <alignment vertical="center"/>
    </xf>
    <xf numFmtId="164" fontId="9" fillId="4" borderId="23" xfId="0" applyNumberFormat="1" applyFont="1" applyFill="1" applyBorder="1" applyAlignment="1">
      <alignment vertical="center"/>
    </xf>
    <xf numFmtId="164" fontId="4" fillId="3" borderId="23" xfId="0" applyNumberFormat="1" applyFont="1" applyFill="1" applyBorder="1" applyAlignment="1">
      <alignment vertical="center"/>
    </xf>
    <xf numFmtId="0" fontId="8" fillId="2" borderId="100" xfId="0" applyFont="1" applyFill="1" applyBorder="1" applyAlignment="1">
      <alignment horizontal="center" vertical="center"/>
    </xf>
    <xf numFmtId="164" fontId="8" fillId="2" borderId="105" xfId="0" applyNumberFormat="1" applyFont="1" applyFill="1" applyBorder="1" applyAlignment="1">
      <alignment horizontal="center" vertical="center"/>
    </xf>
    <xf numFmtId="0" fontId="8" fillId="2" borderId="105" xfId="0" applyFont="1" applyFill="1" applyBorder="1" applyAlignment="1">
      <alignment horizontal="center" vertical="center"/>
    </xf>
    <xf numFmtId="0" fontId="16" fillId="9" borderId="36" xfId="4" applyFont="1" applyFill="1" applyAlignment="1">
      <alignment horizontal="center"/>
    </xf>
    <xf numFmtId="0" fontId="16" fillId="9" borderId="75" xfId="4" applyFont="1" applyFill="1" applyBorder="1" applyAlignment="1">
      <alignment horizontal="center"/>
    </xf>
    <xf numFmtId="0" fontId="16" fillId="9" borderId="74" xfId="4" applyFont="1" applyFill="1" applyBorder="1" applyAlignment="1">
      <alignment horizontal="center"/>
    </xf>
    <xf numFmtId="40" fontId="24" fillId="0" borderId="63" xfId="4" applyNumberFormat="1" applyFont="1" applyBorder="1" applyAlignment="1">
      <alignment vertical="center"/>
    </xf>
    <xf numFmtId="40" fontId="24" fillId="0" borderId="63" xfId="5" applyNumberFormat="1" applyFont="1" applyBorder="1" applyAlignment="1">
      <alignment vertical="center"/>
    </xf>
    <xf numFmtId="0" fontId="16" fillId="9" borderId="89" xfId="4" applyFont="1" applyFill="1" applyBorder="1"/>
    <xf numFmtId="0" fontId="16" fillId="9" borderId="90" xfId="4" applyFont="1" applyFill="1" applyBorder="1"/>
    <xf numFmtId="0" fontId="16" fillId="9" borderId="91" xfId="4" applyFont="1" applyFill="1" applyBorder="1"/>
    <xf numFmtId="0" fontId="26" fillId="0" borderId="0" xfId="0" applyFont="1" applyAlignment="1">
      <alignment horizontal="left" vertical="center"/>
    </xf>
    <xf numFmtId="0" fontId="26" fillId="0" borderId="36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168" fontId="11" fillId="0" borderId="49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/>
    </xf>
    <xf numFmtId="0" fontId="8" fillId="2" borderId="108" xfId="0" applyFont="1" applyFill="1" applyBorder="1" applyAlignment="1">
      <alignment horizontal="center" vertical="center"/>
    </xf>
    <xf numFmtId="167" fontId="8" fillId="2" borderId="39" xfId="0" applyNumberFormat="1" applyFont="1" applyFill="1" applyBorder="1" applyAlignment="1">
      <alignment horizontal="center"/>
    </xf>
    <xf numFmtId="49" fontId="8" fillId="2" borderId="109" xfId="0" applyNumberFormat="1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8" fontId="11" fillId="0" borderId="36" xfId="0" applyNumberFormat="1" applyFont="1" applyBorder="1" applyAlignment="1">
      <alignment horizontal="center" vertical="center"/>
    </xf>
    <xf numFmtId="164" fontId="4" fillId="3" borderId="110" xfId="0" applyNumberFormat="1" applyFont="1" applyFill="1" applyBorder="1" applyAlignment="1">
      <alignment vertical="center"/>
    </xf>
    <xf numFmtId="164" fontId="4" fillId="3" borderId="111" xfId="0" applyNumberFormat="1" applyFont="1" applyFill="1" applyBorder="1" applyAlignment="1">
      <alignment vertical="center"/>
    </xf>
    <xf numFmtId="164" fontId="8" fillId="5" borderId="112" xfId="0" applyNumberFormat="1" applyFont="1" applyFill="1" applyBorder="1" applyAlignment="1">
      <alignment vertical="center"/>
    </xf>
    <xf numFmtId="43" fontId="0" fillId="0" borderId="71" xfId="0" applyNumberFormat="1" applyBorder="1"/>
    <xf numFmtId="43" fontId="31" fillId="0" borderId="93" xfId="0" applyNumberFormat="1" applyFont="1" applyBorder="1"/>
    <xf numFmtId="0" fontId="5" fillId="0" borderId="14" xfId="0" applyFont="1" applyBorder="1"/>
    <xf numFmtId="164" fontId="8" fillId="2" borderId="13" xfId="0" applyNumberFormat="1" applyFont="1" applyFill="1" applyBorder="1" applyAlignment="1">
      <alignment horizontal="center" vertical="center"/>
    </xf>
    <xf numFmtId="164" fontId="4" fillId="3" borderId="114" xfId="0" applyNumberFormat="1" applyFont="1" applyFill="1" applyBorder="1" applyAlignment="1">
      <alignment vertical="center"/>
    </xf>
    <xf numFmtId="164" fontId="4" fillId="4" borderId="115" xfId="0" applyNumberFormat="1" applyFont="1" applyFill="1" applyBorder="1" applyAlignment="1">
      <alignment vertical="center"/>
    </xf>
    <xf numFmtId="164" fontId="8" fillId="5" borderId="51" xfId="0" applyNumberFormat="1" applyFont="1" applyFill="1" applyBorder="1" applyAlignment="1">
      <alignment vertical="center"/>
    </xf>
    <xf numFmtId="10" fontId="4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10" fontId="9" fillId="0" borderId="0" xfId="0" applyNumberFormat="1" applyFont="1" applyAlignment="1">
      <alignment horizontal="center" vertical="center" wrapText="1"/>
    </xf>
    <xf numFmtId="0" fontId="26" fillId="4" borderId="36" xfId="0" applyFont="1" applyFill="1" applyBorder="1" applyAlignment="1">
      <alignment horizontal="center" vertical="center"/>
    </xf>
    <xf numFmtId="0" fontId="26" fillId="4" borderId="39" xfId="0" applyFont="1" applyFill="1" applyBorder="1" applyAlignment="1">
      <alignment horizontal="center" vertical="center"/>
    </xf>
    <xf numFmtId="0" fontId="26" fillId="4" borderId="74" xfId="0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6" fillId="4" borderId="27" xfId="0" applyFont="1" applyFill="1" applyBorder="1" applyAlignment="1">
      <alignment horizontal="center" vertical="center"/>
    </xf>
    <xf numFmtId="0" fontId="27" fillId="4" borderId="39" xfId="0" applyFont="1" applyFill="1" applyBorder="1" applyAlignment="1">
      <alignment vertical="center"/>
    </xf>
    <xf numFmtId="0" fontId="27" fillId="4" borderId="27" xfId="0" applyFont="1" applyFill="1" applyBorder="1" applyAlignment="1">
      <alignment vertical="center"/>
    </xf>
    <xf numFmtId="0" fontId="27" fillId="4" borderId="41" xfId="0" applyFont="1" applyFill="1" applyBorder="1" applyAlignment="1">
      <alignment vertical="center"/>
    </xf>
    <xf numFmtId="0" fontId="27" fillId="4" borderId="42" xfId="0" applyFont="1" applyFill="1" applyBorder="1" applyAlignment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5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6" xfId="0" applyFont="1" applyBorder="1"/>
    <xf numFmtId="0" fontId="26" fillId="3" borderId="39" xfId="0" applyFont="1" applyFill="1" applyBorder="1"/>
    <xf numFmtId="0" fontId="26" fillId="3" borderId="40" xfId="0" applyFont="1" applyFill="1" applyBorder="1"/>
    <xf numFmtId="0" fontId="26" fillId="3" borderId="36" xfId="0" applyFont="1" applyFill="1" applyBorder="1"/>
    <xf numFmtId="0" fontId="26" fillId="3" borderId="41" xfId="0" applyFont="1" applyFill="1" applyBorder="1" applyAlignment="1">
      <alignment horizontal="center" vertical="center"/>
    </xf>
    <xf numFmtId="0" fontId="26" fillId="3" borderId="50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horizontal="center" vertical="center"/>
    </xf>
    <xf numFmtId="0" fontId="26" fillId="3" borderId="52" xfId="0" applyFont="1" applyFill="1" applyBorder="1" applyAlignment="1">
      <alignment vertical="center"/>
    </xf>
    <xf numFmtId="0" fontId="26" fillId="3" borderId="32" xfId="0" applyFont="1" applyFill="1" applyBorder="1" applyAlignment="1">
      <alignment horizontal="center" vertical="center"/>
    </xf>
    <xf numFmtId="0" fontId="12" fillId="13" borderId="36" xfId="0" applyFont="1" applyFill="1" applyBorder="1" applyAlignment="1">
      <alignment horizontal="center" vertical="center"/>
    </xf>
    <xf numFmtId="0" fontId="12" fillId="13" borderId="74" xfId="0" applyFont="1" applyFill="1" applyBorder="1" applyAlignment="1">
      <alignment horizontal="center" vertical="center"/>
    </xf>
    <xf numFmtId="0" fontId="27" fillId="4" borderId="53" xfId="9" applyFont="1" applyFill="1" applyBorder="1"/>
    <xf numFmtId="0" fontId="27" fillId="4" borderId="54" xfId="9" applyFont="1" applyFill="1" applyBorder="1" applyAlignment="1">
      <alignment horizontal="center"/>
    </xf>
    <xf numFmtId="0" fontId="27" fillId="4" borderId="54" xfId="9" applyFont="1" applyFill="1" applyBorder="1"/>
    <xf numFmtId="166" fontId="27" fillId="4" borderId="54" xfId="9" applyNumberFormat="1" applyFont="1" applyFill="1" applyBorder="1" applyAlignment="1">
      <alignment horizontal="center"/>
    </xf>
    <xf numFmtId="166" fontId="27" fillId="4" borderId="54" xfId="9" applyNumberFormat="1" applyFont="1" applyFill="1" applyBorder="1"/>
    <xf numFmtId="166" fontId="27" fillId="4" borderId="55" xfId="9" applyNumberFormat="1" applyFont="1" applyFill="1" applyBorder="1"/>
    <xf numFmtId="166" fontId="27" fillId="4" borderId="40" xfId="9" applyNumberFormat="1" applyFont="1" applyFill="1" applyBorder="1"/>
    <xf numFmtId="0" fontId="26" fillId="4" borderId="39" xfId="9" applyFont="1" applyFill="1" applyBorder="1" applyAlignment="1">
      <alignment horizontal="center" vertical="center"/>
    </xf>
    <xf numFmtId="0" fontId="26" fillId="4" borderId="52" xfId="9" applyFont="1" applyFill="1" applyBorder="1" applyAlignment="1">
      <alignment horizontal="center" vertical="center"/>
    </xf>
    <xf numFmtId="0" fontId="26" fillId="4" borderId="52" xfId="9" applyFont="1" applyFill="1" applyBorder="1" applyAlignment="1">
      <alignment vertical="center"/>
    </xf>
    <xf numFmtId="166" fontId="27" fillId="4" borderId="32" xfId="9" applyNumberFormat="1" applyFont="1" applyFill="1" applyBorder="1"/>
    <xf numFmtId="0" fontId="25" fillId="0" borderId="36" xfId="0" applyFont="1" applyBorder="1"/>
    <xf numFmtId="0" fontId="25" fillId="0" borderId="40" xfId="0" applyFont="1" applyBorder="1"/>
    <xf numFmtId="0" fontId="12" fillId="5" borderId="64" xfId="0" applyFont="1" applyFill="1" applyBorder="1" applyAlignment="1">
      <alignment vertical="center"/>
    </xf>
    <xf numFmtId="0" fontId="12" fillId="5" borderId="65" xfId="0" applyFont="1" applyFill="1" applyBorder="1" applyAlignment="1">
      <alignment vertical="center"/>
    </xf>
    <xf numFmtId="166" fontId="27" fillId="0" borderId="62" xfId="9" applyNumberFormat="1" applyFont="1" applyBorder="1" applyAlignment="1">
      <alignment vertical="center"/>
    </xf>
    <xf numFmtId="0" fontId="26" fillId="3" borderId="36" xfId="0" applyFont="1" applyFill="1" applyBorder="1" applyAlignment="1">
      <alignment horizontal="center" vertical="center"/>
    </xf>
    <xf numFmtId="0" fontId="27" fillId="4" borderId="36" xfId="0" applyFont="1" applyFill="1" applyBorder="1"/>
    <xf numFmtId="0" fontId="27" fillId="4" borderId="39" xfId="0" applyFont="1" applyFill="1" applyBorder="1"/>
    <xf numFmtId="17" fontId="26" fillId="9" borderId="124" xfId="0" applyNumberFormat="1" applyFont="1" applyFill="1" applyBorder="1" applyAlignment="1">
      <alignment horizontal="center" vertical="center" wrapText="1"/>
    </xf>
    <xf numFmtId="0" fontId="26" fillId="4" borderId="125" xfId="9" applyFont="1" applyFill="1" applyBorder="1" applyAlignment="1">
      <alignment vertical="center"/>
    </xf>
    <xf numFmtId="0" fontId="26" fillId="4" borderId="97" xfId="9" applyFont="1" applyFill="1" applyBorder="1" applyAlignment="1">
      <alignment vertical="center"/>
    </xf>
    <xf numFmtId="166" fontId="27" fillId="4" borderId="120" xfId="9" applyNumberFormat="1" applyFont="1" applyFill="1" applyBorder="1"/>
    <xf numFmtId="0" fontId="25" fillId="0" borderId="36" xfId="9" applyFont="1"/>
    <xf numFmtId="0" fontId="26" fillId="4" borderId="36" xfId="9" applyFont="1" applyFill="1" applyAlignment="1">
      <alignment horizontal="center" vertical="center"/>
    </xf>
    <xf numFmtId="171" fontId="12" fillId="5" borderId="73" xfId="0" applyNumberFormat="1" applyFont="1" applyFill="1" applyBorder="1" applyAlignment="1">
      <alignment vertical="center"/>
    </xf>
    <xf numFmtId="171" fontId="32" fillId="0" borderId="117" xfId="0" applyNumberFormat="1" applyFont="1" applyBorder="1" applyAlignment="1">
      <alignment horizontal="center" vertical="center"/>
    </xf>
    <xf numFmtId="171" fontId="0" fillId="0" borderId="36" xfId="0" applyNumberFormat="1" applyBorder="1" applyAlignment="1">
      <alignment horizontal="right"/>
    </xf>
    <xf numFmtId="171" fontId="23" fillId="0" borderId="36" xfId="0" applyNumberFormat="1" applyFont="1" applyBorder="1" applyAlignment="1">
      <alignment horizontal="center"/>
    </xf>
    <xf numFmtId="0" fontId="0" fillId="0" borderId="36" xfId="0" applyBorder="1" applyAlignment="1">
      <alignment horizontal="left"/>
    </xf>
    <xf numFmtId="0" fontId="23" fillId="0" borderId="36" xfId="0" applyFont="1" applyBorder="1"/>
    <xf numFmtId="171" fontId="23" fillId="0" borderId="36" xfId="0" applyNumberFormat="1" applyFont="1" applyBorder="1" applyAlignment="1">
      <alignment horizontal="right"/>
    </xf>
    <xf numFmtId="0" fontId="23" fillId="0" borderId="0" xfId="0" applyFont="1"/>
    <xf numFmtId="164" fontId="0" fillId="0" borderId="0" xfId="0" applyNumberFormat="1"/>
    <xf numFmtId="164" fontId="23" fillId="0" borderId="0" xfId="0" applyNumberFormat="1" applyFont="1" applyAlignment="1">
      <alignment horizontal="center"/>
    </xf>
    <xf numFmtId="0" fontId="38" fillId="0" borderId="121" xfId="0" applyFont="1" applyBorder="1" applyAlignment="1">
      <alignment horizontal="left"/>
    </xf>
    <xf numFmtId="171" fontId="0" fillId="0" borderId="0" xfId="0" applyNumberFormat="1" applyAlignment="1">
      <alignment horizontal="center"/>
    </xf>
    <xf numFmtId="171" fontId="39" fillId="0" borderId="62" xfId="10" applyNumberFormat="1" applyFont="1" applyBorder="1" applyAlignment="1">
      <alignment horizontal="right"/>
    </xf>
    <xf numFmtId="0" fontId="38" fillId="0" borderId="126" xfId="0" applyFont="1" applyBorder="1" applyAlignment="1">
      <alignment horizontal="left"/>
    </xf>
    <xf numFmtId="171" fontId="0" fillId="0" borderId="0" xfId="0" applyNumberFormat="1"/>
    <xf numFmtId="171" fontId="0" fillId="0" borderId="0" xfId="0" applyNumberFormat="1" applyAlignment="1">
      <alignment horizontal="right"/>
    </xf>
    <xf numFmtId="171" fontId="23" fillId="0" borderId="0" xfId="0" applyNumberFormat="1" applyFont="1" applyAlignment="1">
      <alignment horizontal="center"/>
    </xf>
    <xf numFmtId="14" fontId="38" fillId="0" borderId="121" xfId="0" applyNumberFormat="1" applyFont="1" applyBorder="1" applyAlignment="1">
      <alignment horizontal="center"/>
    </xf>
    <xf numFmtId="0" fontId="38" fillId="15" borderId="121" xfId="0" applyFont="1" applyFill="1" applyBorder="1" applyAlignment="1">
      <alignment horizontal="left"/>
    </xf>
    <xf numFmtId="0" fontId="38" fillId="15" borderId="126" xfId="0" applyFont="1" applyFill="1" applyBorder="1" applyAlignment="1">
      <alignment horizontal="left"/>
    </xf>
    <xf numFmtId="0" fontId="28" fillId="15" borderId="71" xfId="0" applyFont="1" applyFill="1" applyBorder="1" applyAlignment="1">
      <alignment horizontal="center"/>
    </xf>
    <xf numFmtId="171" fontId="33" fillId="15" borderId="62" xfId="2" applyNumberFormat="1" applyFont="1" applyFill="1" applyBorder="1" applyAlignment="1">
      <alignment horizontal="right"/>
    </xf>
    <xf numFmtId="171" fontId="31" fillId="0" borderId="0" xfId="0" applyNumberFormat="1" applyFont="1"/>
    <xf numFmtId="0" fontId="12" fillId="9" borderId="16" xfId="0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164" fontId="26" fillId="0" borderId="62" xfId="0" applyNumberFormat="1" applyFont="1" applyBorder="1" applyAlignment="1">
      <alignment horizontal="center" vertical="center"/>
    </xf>
    <xf numFmtId="171" fontId="25" fillId="9" borderId="62" xfId="0" applyNumberFormat="1" applyFont="1" applyFill="1" applyBorder="1" applyAlignment="1">
      <alignment horizontal="center" vertical="center"/>
    </xf>
    <xf numFmtId="171" fontId="25" fillId="0" borderId="62" xfId="0" applyNumberFormat="1" applyFont="1" applyBorder="1" applyAlignment="1">
      <alignment horizontal="center" vertical="center"/>
    </xf>
    <xf numFmtId="171" fontId="25" fillId="12" borderId="62" xfId="0" applyNumberFormat="1" applyFont="1" applyFill="1" applyBorder="1" applyAlignment="1">
      <alignment horizontal="center" vertical="center"/>
    </xf>
    <xf numFmtId="164" fontId="26" fillId="0" borderId="68" xfId="0" applyNumberFormat="1" applyFont="1" applyBorder="1" applyAlignment="1">
      <alignment horizontal="center" vertical="center"/>
    </xf>
    <xf numFmtId="171" fontId="25" fillId="9" borderId="68" xfId="0" applyNumberFormat="1" applyFont="1" applyFill="1" applyBorder="1" applyAlignment="1">
      <alignment horizontal="center" vertical="center"/>
    </xf>
    <xf numFmtId="171" fontId="25" fillId="0" borderId="68" xfId="0" applyNumberFormat="1" applyFont="1" applyBorder="1" applyAlignment="1">
      <alignment horizontal="center" vertical="center"/>
    </xf>
    <xf numFmtId="0" fontId="43" fillId="9" borderId="62" xfId="0" applyFont="1" applyFill="1" applyBorder="1" applyAlignment="1">
      <alignment horizontal="center" vertical="center"/>
    </xf>
    <xf numFmtId="49" fontId="43" fillId="0" borderId="62" xfId="0" applyNumberFormat="1" applyFont="1" applyBorder="1" applyAlignment="1">
      <alignment horizontal="center" vertical="center"/>
    </xf>
    <xf numFmtId="0" fontId="43" fillId="0" borderId="62" xfId="0" applyFont="1" applyBorder="1" applyAlignment="1">
      <alignment horizontal="center" vertical="center"/>
    </xf>
    <xf numFmtId="171" fontId="44" fillId="13" borderId="96" xfId="0" applyNumberFormat="1" applyFont="1" applyFill="1" applyBorder="1" applyAlignment="1">
      <alignment horizontal="center" vertical="center"/>
    </xf>
    <xf numFmtId="171" fontId="44" fillId="13" borderId="75" xfId="0" applyNumberFormat="1" applyFont="1" applyFill="1" applyBorder="1" applyAlignment="1">
      <alignment horizontal="center" vertical="center"/>
    </xf>
    <xf numFmtId="10" fontId="13" fillId="0" borderId="0" xfId="0" applyNumberFormat="1" applyFont="1" applyAlignment="1">
      <alignment horizontal="center"/>
    </xf>
    <xf numFmtId="10" fontId="4" fillId="0" borderId="0" xfId="0" applyNumberFormat="1" applyFont="1" applyAlignment="1">
      <alignment horizontal="center"/>
    </xf>
    <xf numFmtId="10" fontId="9" fillId="0" borderId="0" xfId="0" applyNumberFormat="1" applyFont="1" applyAlignment="1">
      <alignment horizontal="center"/>
    </xf>
    <xf numFmtId="10" fontId="41" fillId="0" borderId="0" xfId="0" applyNumberFormat="1" applyFont="1" applyAlignment="1">
      <alignment horizontal="center"/>
    </xf>
    <xf numFmtId="171" fontId="42" fillId="0" borderId="0" xfId="0" applyNumberFormat="1" applyFont="1" applyAlignment="1">
      <alignment horizontal="center"/>
    </xf>
    <xf numFmtId="171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8" fontId="41" fillId="0" borderId="0" xfId="0" applyNumberFormat="1" applyFont="1" applyAlignment="1">
      <alignment horizontal="center"/>
    </xf>
    <xf numFmtId="0" fontId="4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5" fillId="16" borderId="62" xfId="0" applyFont="1" applyFill="1" applyBorder="1" applyAlignment="1">
      <alignment horizontal="center" vertical="center"/>
    </xf>
    <xf numFmtId="0" fontId="45" fillId="9" borderId="62" xfId="0" applyFont="1" applyFill="1" applyBorder="1" applyAlignment="1">
      <alignment horizontal="center" vertical="center"/>
    </xf>
    <xf numFmtId="14" fontId="45" fillId="9" borderId="62" xfId="0" applyNumberFormat="1" applyFont="1" applyFill="1" applyBorder="1" applyAlignment="1">
      <alignment horizontal="center" vertical="center"/>
    </xf>
    <xf numFmtId="49" fontId="45" fillId="9" borderId="62" xfId="13" applyNumberFormat="1" applyFont="1" applyFill="1" applyBorder="1" applyAlignment="1">
      <alignment horizontal="center" vertical="center"/>
    </xf>
    <xf numFmtId="14" fontId="45" fillId="16" borderId="62" xfId="0" applyNumberFormat="1" applyFont="1" applyFill="1" applyBorder="1" applyAlignment="1">
      <alignment horizontal="center" vertical="center"/>
    </xf>
    <xf numFmtId="49" fontId="45" fillId="16" borderId="62" xfId="13" applyNumberFormat="1" applyFont="1" applyFill="1" applyBorder="1" applyAlignment="1">
      <alignment horizontal="center" vertical="center"/>
    </xf>
    <xf numFmtId="171" fontId="26" fillId="0" borderId="0" xfId="0" applyNumberFormat="1" applyFont="1" applyAlignment="1">
      <alignment horizontal="left" vertical="center"/>
    </xf>
    <xf numFmtId="171" fontId="43" fillId="4" borderId="62" xfId="0" applyNumberFormat="1" applyFont="1" applyFill="1" applyBorder="1" applyAlignment="1">
      <alignment horizontal="center" vertical="center"/>
    </xf>
    <xf numFmtId="0" fontId="46" fillId="0" borderId="121" xfId="0" applyFont="1" applyBorder="1" applyAlignment="1">
      <alignment horizontal="left"/>
    </xf>
    <xf numFmtId="171" fontId="46" fillId="0" borderId="62" xfId="10" applyNumberFormat="1" applyFont="1" applyBorder="1" applyAlignment="1">
      <alignment horizontal="right"/>
    </xf>
    <xf numFmtId="0" fontId="47" fillId="0" borderId="121" xfId="0" applyFont="1" applyBorder="1" applyAlignment="1">
      <alignment horizontal="left"/>
    </xf>
    <xf numFmtId="171" fontId="47" fillId="0" borderId="62" xfId="10" applyNumberFormat="1" applyFont="1" applyBorder="1" applyAlignment="1">
      <alignment horizontal="right"/>
    </xf>
    <xf numFmtId="171" fontId="47" fillId="9" borderId="62" xfId="10" applyNumberFormat="1" applyFont="1" applyFill="1" applyBorder="1" applyAlignment="1">
      <alignment horizontal="right"/>
    </xf>
    <xf numFmtId="0" fontId="27" fillId="9" borderId="62" xfId="9" applyFont="1" applyFill="1" applyBorder="1" applyAlignment="1">
      <alignment horizontal="left" vertical="center"/>
    </xf>
    <xf numFmtId="14" fontId="27" fillId="9" borderId="62" xfId="9" applyNumberFormat="1" applyFont="1" applyFill="1" applyBorder="1" applyAlignment="1">
      <alignment horizontal="center" vertical="center" wrapText="1"/>
    </xf>
    <xf numFmtId="4" fontId="37" fillId="4" borderId="62" xfId="9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left"/>
    </xf>
    <xf numFmtId="0" fontId="51" fillId="0" borderId="0" xfId="0" applyFont="1" applyAlignment="1">
      <alignment horizontal="left"/>
    </xf>
    <xf numFmtId="0" fontId="53" fillId="15" borderId="64" xfId="0" applyFont="1" applyFill="1" applyBorder="1" applyAlignment="1">
      <alignment horizontal="center" vertical="center" wrapText="1"/>
    </xf>
    <xf numFmtId="17" fontId="53" fillId="15" borderId="62" xfId="0" applyNumberFormat="1" applyFont="1" applyFill="1" applyBorder="1" applyAlignment="1">
      <alignment horizontal="center" vertical="center" wrapText="1"/>
    </xf>
    <xf numFmtId="17" fontId="53" fillId="15" borderId="63" xfId="0" applyNumberFormat="1" applyFont="1" applyFill="1" applyBorder="1" applyAlignment="1">
      <alignment horizontal="center" vertical="center" wrapText="1"/>
    </xf>
    <xf numFmtId="17" fontId="53" fillId="15" borderId="73" xfId="0" applyNumberFormat="1" applyFont="1" applyFill="1" applyBorder="1" applyAlignment="1">
      <alignment horizontal="center" vertical="center" wrapText="1"/>
    </xf>
    <xf numFmtId="17" fontId="53" fillId="15" borderId="65" xfId="0" applyNumberFormat="1" applyFont="1" applyFill="1" applyBorder="1" applyAlignment="1">
      <alignment horizontal="center" vertical="center" wrapText="1"/>
    </xf>
    <xf numFmtId="17" fontId="53" fillId="15" borderId="66" xfId="0" applyNumberFormat="1" applyFont="1" applyFill="1" applyBorder="1" applyAlignment="1">
      <alignment horizontal="center" vertical="center" wrapText="1"/>
    </xf>
    <xf numFmtId="0" fontId="54" fillId="0" borderId="62" xfId="0" applyFont="1" applyBorder="1" applyAlignment="1">
      <alignment horizontal="center" vertical="center"/>
    </xf>
    <xf numFmtId="171" fontId="53" fillId="0" borderId="62" xfId="14" applyNumberFormat="1" applyFont="1" applyFill="1" applyBorder="1" applyAlignment="1">
      <alignment horizontal="center" vertical="center" wrapText="1"/>
    </xf>
    <xf numFmtId="171" fontId="51" fillId="0" borderId="62" xfId="14" applyNumberFormat="1" applyFont="1" applyFill="1" applyBorder="1" applyAlignment="1">
      <alignment horizontal="center" vertical="center" wrapText="1"/>
    </xf>
    <xf numFmtId="171" fontId="53" fillId="0" borderId="63" xfId="14" applyNumberFormat="1" applyFont="1" applyFill="1" applyBorder="1" applyAlignment="1">
      <alignment horizontal="center" vertical="center" wrapText="1"/>
    </xf>
    <xf numFmtId="0" fontId="54" fillId="0" borderId="62" xfId="0" applyFont="1" applyBorder="1" applyAlignment="1">
      <alignment horizontal="center" vertical="center" wrapText="1"/>
    </xf>
    <xf numFmtId="172" fontId="53" fillId="15" borderId="127" xfId="15" applyFont="1" applyFill="1" applyBorder="1" applyAlignment="1">
      <alignment horizontal="center" vertical="center" wrapText="1"/>
    </xf>
    <xf numFmtId="171" fontId="53" fillId="15" borderId="128" xfId="0" applyNumberFormat="1" applyFont="1" applyFill="1" applyBorder="1" applyAlignment="1">
      <alignment horizontal="center" vertical="center" wrapText="1"/>
    </xf>
    <xf numFmtId="172" fontId="53" fillId="15" borderId="128" xfId="15" applyFont="1" applyFill="1" applyBorder="1" applyAlignment="1">
      <alignment horizontal="center" vertical="center" wrapText="1"/>
    </xf>
    <xf numFmtId="171" fontId="53" fillId="0" borderId="128" xfId="0" applyNumberFormat="1" applyFont="1" applyBorder="1" applyAlignment="1">
      <alignment horizontal="center" vertical="center" wrapText="1"/>
    </xf>
    <xf numFmtId="171" fontId="25" fillId="0" borderId="71" xfId="0" applyNumberFormat="1" applyFont="1" applyBorder="1" applyAlignment="1">
      <alignment horizontal="center" vertical="center"/>
    </xf>
    <xf numFmtId="0" fontId="36" fillId="0" borderId="93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/>
    </xf>
    <xf numFmtId="171" fontId="25" fillId="9" borderId="71" xfId="0" applyNumberFormat="1" applyFont="1" applyFill="1" applyBorder="1" applyAlignment="1">
      <alignment horizontal="center" vertical="center"/>
    </xf>
    <xf numFmtId="171" fontId="4" fillId="0" borderId="0" xfId="0" applyNumberFormat="1" applyFont="1" applyAlignment="1">
      <alignment horizontal="center"/>
    </xf>
    <xf numFmtId="0" fontId="31" fillId="0" borderId="62" xfId="0" applyFont="1" applyBorder="1" applyAlignment="1">
      <alignment horizontal="center" vertical="center" wrapText="1"/>
    </xf>
    <xf numFmtId="171" fontId="0" fillId="0" borderId="62" xfId="0" applyNumberFormat="1" applyBorder="1" applyAlignment="1">
      <alignment horizontal="center" vertical="center"/>
    </xf>
    <xf numFmtId="171" fontId="31" fillId="0" borderId="68" xfId="0" applyNumberFormat="1" applyFont="1" applyBorder="1" applyAlignment="1">
      <alignment horizontal="center" vertical="center"/>
    </xf>
    <xf numFmtId="171" fontId="31" fillId="0" borderId="36" xfId="0" applyNumberFormat="1" applyFont="1" applyBorder="1"/>
    <xf numFmtId="171" fontId="31" fillId="15" borderId="62" xfId="0" applyNumberFormat="1" applyFont="1" applyFill="1" applyBorder="1"/>
    <xf numFmtId="0" fontId="31" fillId="0" borderId="62" xfId="0" applyFont="1" applyBorder="1" applyAlignment="1">
      <alignment horizontal="center" vertical="center"/>
    </xf>
    <xf numFmtId="0" fontId="13" fillId="9" borderId="62" xfId="0" applyFont="1" applyFill="1" applyBorder="1" applyAlignment="1">
      <alignment horizontal="center" vertical="center"/>
    </xf>
    <xf numFmtId="14" fontId="13" fillId="9" borderId="62" xfId="0" applyNumberFormat="1" applyFont="1" applyFill="1" applyBorder="1" applyAlignment="1">
      <alignment horizontal="center" vertical="center"/>
    </xf>
    <xf numFmtId="49" fontId="13" fillId="9" borderId="62" xfId="13" applyNumberFormat="1" applyFont="1" applyFill="1" applyBorder="1" applyAlignment="1">
      <alignment horizontal="center" vertical="center"/>
    </xf>
    <xf numFmtId="49" fontId="13" fillId="16" borderId="62" xfId="13" applyNumberFormat="1" applyFont="1" applyFill="1" applyBorder="1" applyAlignment="1">
      <alignment horizontal="center" vertical="center"/>
    </xf>
    <xf numFmtId="14" fontId="13" fillId="16" borderId="62" xfId="0" applyNumberFormat="1" applyFont="1" applyFill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17" fontId="55" fillId="9" borderId="62" xfId="0" applyNumberFormat="1" applyFont="1" applyFill="1" applyBorder="1" applyAlignment="1">
      <alignment horizontal="center" vertical="center"/>
    </xf>
    <xf numFmtId="171" fontId="5" fillId="9" borderId="62" xfId="13" applyNumberFormat="1" applyFont="1" applyFill="1" applyBorder="1" applyAlignment="1">
      <alignment horizontal="center" vertical="center"/>
    </xf>
    <xf numFmtId="171" fontId="31" fillId="0" borderId="0" xfId="0" applyNumberFormat="1" applyFont="1" applyAlignment="1">
      <alignment horizontal="center"/>
    </xf>
    <xf numFmtId="0" fontId="56" fillId="18" borderId="62" xfId="0" applyFont="1" applyFill="1" applyBorder="1" applyAlignment="1">
      <alignment horizontal="center" vertical="center" wrapText="1"/>
    </xf>
    <xf numFmtId="171" fontId="23" fillId="8" borderId="62" xfId="0" applyNumberFormat="1" applyFont="1" applyFill="1" applyBorder="1" applyAlignment="1">
      <alignment horizontal="center" vertical="center"/>
    </xf>
    <xf numFmtId="171" fontId="57" fillId="0" borderId="62" xfId="0" applyNumberFormat="1" applyFont="1" applyBorder="1" applyAlignment="1">
      <alignment horizontal="center" vertical="center" wrapText="1"/>
    </xf>
    <xf numFmtId="10" fontId="57" fillId="0" borderId="62" xfId="0" applyNumberFormat="1" applyFont="1" applyBorder="1" applyAlignment="1">
      <alignment horizontal="center" vertical="center" wrapText="1"/>
    </xf>
    <xf numFmtId="8" fontId="57" fillId="0" borderId="62" xfId="0" applyNumberFormat="1" applyFont="1" applyBorder="1" applyAlignment="1">
      <alignment horizontal="center" vertical="center" wrapText="1"/>
    </xf>
    <xf numFmtId="173" fontId="0" fillId="0" borderId="0" xfId="0" applyNumberFormat="1"/>
    <xf numFmtId="8" fontId="0" fillId="0" borderId="0" xfId="0" applyNumberFormat="1"/>
    <xf numFmtId="171" fontId="53" fillId="17" borderId="62" xfId="14" applyNumberFormat="1" applyFont="1" applyFill="1" applyBorder="1" applyAlignment="1">
      <alignment horizontal="center" vertical="center" wrapText="1"/>
    </xf>
    <xf numFmtId="171" fontId="51" fillId="19" borderId="62" xfId="14" applyNumberFormat="1" applyFont="1" applyFill="1" applyBorder="1" applyAlignment="1">
      <alignment horizontal="center" vertical="center" wrapText="1"/>
    </xf>
    <xf numFmtId="0" fontId="27" fillId="0" borderId="62" xfId="9" applyFont="1" applyBorder="1"/>
    <xf numFmtId="14" fontId="27" fillId="0" borderId="62" xfId="9" applyNumberFormat="1" applyFont="1" applyBorder="1" applyAlignment="1">
      <alignment horizontal="center"/>
    </xf>
    <xf numFmtId="0" fontId="27" fillId="9" borderId="62" xfId="9" applyFont="1" applyFill="1" applyBorder="1"/>
    <xf numFmtId="171" fontId="27" fillId="0" borderId="62" xfId="9" applyNumberFormat="1" applyFont="1" applyBorder="1" applyAlignment="1">
      <alignment horizontal="center" vertical="center"/>
    </xf>
    <xf numFmtId="171" fontId="36" fillId="5" borderId="71" xfId="9" applyNumberFormat="1" applyFont="1" applyFill="1" applyBorder="1" applyAlignment="1">
      <alignment horizontal="center" vertical="center"/>
    </xf>
    <xf numFmtId="0" fontId="36" fillId="9" borderId="62" xfId="9" applyFont="1" applyFill="1" applyBorder="1" applyAlignment="1">
      <alignment horizontal="center" vertical="center"/>
    </xf>
    <xf numFmtId="0" fontId="36" fillId="9" borderId="62" xfId="9" applyFont="1" applyFill="1" applyBorder="1" applyAlignment="1">
      <alignment horizontal="center" vertical="center" wrapText="1"/>
    </xf>
    <xf numFmtId="166" fontId="36" fillId="9" borderId="62" xfId="9" applyNumberFormat="1" applyFont="1" applyFill="1" applyBorder="1" applyAlignment="1">
      <alignment horizontal="center" vertical="center" wrapText="1"/>
    </xf>
    <xf numFmtId="166" fontId="36" fillId="0" borderId="62" xfId="9" applyNumberFormat="1" applyFont="1" applyBorder="1" applyAlignment="1">
      <alignment horizontal="center" vertical="center" wrapText="1"/>
    </xf>
    <xf numFmtId="171" fontId="44" fillId="13" borderId="62" xfId="0" applyNumberFormat="1" applyFont="1" applyFill="1" applyBorder="1" applyAlignment="1">
      <alignment horizontal="center" vertical="center"/>
    </xf>
    <xf numFmtId="171" fontId="44" fillId="11" borderId="62" xfId="0" applyNumberFormat="1" applyFont="1" applyFill="1" applyBorder="1" applyAlignment="1">
      <alignment horizontal="center" vertical="center"/>
    </xf>
    <xf numFmtId="0" fontId="25" fillId="9" borderId="71" xfId="0" applyFont="1" applyFill="1" applyBorder="1" applyAlignment="1">
      <alignment horizontal="center"/>
    </xf>
    <xf numFmtId="49" fontId="43" fillId="9" borderId="62" xfId="0" applyNumberFormat="1" applyFont="1" applyFill="1" applyBorder="1" applyAlignment="1">
      <alignment horizontal="center" vertical="center"/>
    </xf>
    <xf numFmtId="171" fontId="4" fillId="0" borderId="0" xfId="0" applyNumberFormat="1" applyFont="1"/>
    <xf numFmtId="14" fontId="5" fillId="9" borderId="62" xfId="0" applyNumberFormat="1" applyFont="1" applyFill="1" applyBorder="1" applyAlignment="1">
      <alignment horizontal="center" vertical="center"/>
    </xf>
    <xf numFmtId="0" fontId="55" fillId="9" borderId="62" xfId="0" applyFont="1" applyFill="1" applyBorder="1" applyAlignment="1">
      <alignment horizontal="center"/>
    </xf>
    <xf numFmtId="0" fontId="55" fillId="16" borderId="62" xfId="0" applyFont="1" applyFill="1" applyBorder="1" applyAlignment="1">
      <alignment horizontal="center"/>
    </xf>
    <xf numFmtId="0" fontId="13" fillId="16" borderId="62" xfId="0" applyFont="1" applyFill="1" applyBorder="1" applyAlignment="1">
      <alignment horizontal="center"/>
    </xf>
    <xf numFmtId="17" fontId="13" fillId="9" borderId="62" xfId="0" applyNumberFormat="1" applyFont="1" applyFill="1" applyBorder="1" applyAlignment="1">
      <alignment horizontal="center" vertical="center"/>
    </xf>
    <xf numFmtId="0" fontId="13" fillId="20" borderId="62" xfId="0" applyFont="1" applyFill="1" applyBorder="1" applyAlignment="1">
      <alignment horizontal="center"/>
    </xf>
    <xf numFmtId="0" fontId="13" fillId="9" borderId="62" xfId="0" applyFont="1" applyFill="1" applyBorder="1" applyAlignment="1">
      <alignment horizontal="center"/>
    </xf>
    <xf numFmtId="171" fontId="5" fillId="16" borderId="62" xfId="13" applyNumberFormat="1" applyFont="1" applyFill="1" applyBorder="1" applyAlignment="1">
      <alignment horizontal="center" vertical="center"/>
    </xf>
    <xf numFmtId="0" fontId="13" fillId="16" borderId="62" xfId="0" applyFont="1" applyFill="1" applyBorder="1" applyAlignment="1">
      <alignment horizontal="center" vertical="center"/>
    </xf>
    <xf numFmtId="17" fontId="13" fillId="16" borderId="62" xfId="0" applyNumberFormat="1" applyFont="1" applyFill="1" applyBorder="1" applyAlignment="1">
      <alignment horizontal="center" vertical="center"/>
    </xf>
    <xf numFmtId="0" fontId="13" fillId="0" borderId="129" xfId="0" applyFont="1" applyBorder="1" applyAlignment="1">
      <alignment horizontal="center"/>
    </xf>
    <xf numFmtId="14" fontId="13" fillId="0" borderId="62" xfId="0" applyNumberFormat="1" applyFont="1" applyBorder="1" applyAlignment="1">
      <alignment horizontal="center" vertical="center"/>
    </xf>
    <xf numFmtId="171" fontId="13" fillId="0" borderId="62" xfId="0" applyNumberFormat="1" applyFont="1" applyBorder="1" applyAlignment="1">
      <alignment horizontal="center" vertical="center"/>
    </xf>
    <xf numFmtId="171" fontId="46" fillId="9" borderId="62" xfId="10" applyNumberFormat="1" applyFont="1" applyFill="1" applyBorder="1" applyAlignment="1">
      <alignment horizontal="right"/>
    </xf>
    <xf numFmtId="0" fontId="5" fillId="0" borderId="62" xfId="0" applyFont="1" applyBorder="1" applyAlignment="1">
      <alignment horizontal="center" vertical="center"/>
    </xf>
    <xf numFmtId="0" fontId="45" fillId="20" borderId="62" xfId="0" applyFont="1" applyFill="1" applyBorder="1" applyAlignment="1">
      <alignment horizontal="center" vertical="center"/>
    </xf>
    <xf numFmtId="0" fontId="45" fillId="9" borderId="62" xfId="0" applyFont="1" applyFill="1" applyBorder="1" applyAlignment="1">
      <alignment horizontal="center"/>
    </xf>
    <xf numFmtId="0" fontId="45" fillId="21" borderId="62" xfId="0" applyFont="1" applyFill="1" applyBorder="1" applyAlignment="1">
      <alignment horizontal="center" vertical="center"/>
    </xf>
    <xf numFmtId="0" fontId="56" fillId="8" borderId="68" xfId="0" applyFont="1" applyFill="1" applyBorder="1" applyAlignment="1">
      <alignment horizontal="center" vertical="center" wrapText="1"/>
    </xf>
    <xf numFmtId="0" fontId="56" fillId="8" borderId="71" xfId="0" applyFont="1" applyFill="1" applyBorder="1" applyAlignment="1">
      <alignment horizontal="center" vertical="center" wrapText="1"/>
    </xf>
    <xf numFmtId="171" fontId="56" fillId="8" borderId="68" xfId="0" applyNumberFormat="1" applyFont="1" applyFill="1" applyBorder="1" applyAlignment="1">
      <alignment horizontal="center" vertical="center" wrapText="1"/>
    </xf>
    <xf numFmtId="10" fontId="56" fillId="8" borderId="62" xfId="0" applyNumberFormat="1" applyFont="1" applyFill="1" applyBorder="1" applyAlignment="1">
      <alignment horizontal="center" vertical="center" wrapText="1"/>
    </xf>
    <xf numFmtId="8" fontId="56" fillId="8" borderId="62" xfId="0" applyNumberFormat="1" applyFont="1" applyFill="1" applyBorder="1" applyAlignment="1">
      <alignment horizontal="center" vertical="center" wrapText="1"/>
    </xf>
    <xf numFmtId="0" fontId="31" fillId="15" borderId="121" xfId="0" applyFont="1" applyFill="1" applyBorder="1" applyAlignment="1">
      <alignment horizontal="center" wrapText="1"/>
    </xf>
    <xf numFmtId="0" fontId="31" fillId="15" borderId="73" xfId="0" applyFont="1" applyFill="1" applyBorder="1" applyAlignment="1">
      <alignment horizontal="center" wrapText="1"/>
    </xf>
    <xf numFmtId="0" fontId="27" fillId="4" borderId="89" xfId="0" applyFont="1" applyFill="1" applyBorder="1" applyAlignment="1">
      <alignment horizontal="center"/>
    </xf>
    <xf numFmtId="0" fontId="25" fillId="0" borderId="90" xfId="0" applyFont="1" applyBorder="1"/>
    <xf numFmtId="0" fontId="25" fillId="0" borderId="91" xfId="0" applyFont="1" applyBorder="1"/>
    <xf numFmtId="0" fontId="25" fillId="0" borderId="74" xfId="0" applyFont="1" applyBorder="1"/>
    <xf numFmtId="0" fontId="27" fillId="0" borderId="36" xfId="0" applyFont="1" applyBorder="1"/>
    <xf numFmtId="0" fontId="27" fillId="0" borderId="75" xfId="0" applyFont="1" applyBorder="1"/>
    <xf numFmtId="0" fontId="25" fillId="0" borderId="76" xfId="0" applyFont="1" applyBorder="1"/>
    <xf numFmtId="0" fontId="25" fillId="0" borderId="77" xfId="0" applyFont="1" applyBorder="1"/>
    <xf numFmtId="0" fontId="25" fillId="0" borderId="78" xfId="0" applyFont="1" applyBorder="1"/>
    <xf numFmtId="0" fontId="12" fillId="0" borderId="81" xfId="0" applyFont="1" applyBorder="1" applyAlignment="1">
      <alignment horizontal="center" vertical="center"/>
    </xf>
    <xf numFmtId="0" fontId="25" fillId="0" borderId="84" xfId="0" applyFont="1" applyBorder="1"/>
    <xf numFmtId="0" fontId="25" fillId="0" borderId="82" xfId="0" applyFont="1" applyBorder="1"/>
    <xf numFmtId="0" fontId="36" fillId="0" borderId="11" xfId="0" applyFont="1" applyBorder="1" applyAlignment="1">
      <alignment horizontal="center" vertical="center" wrapText="1"/>
    </xf>
    <xf numFmtId="0" fontId="25" fillId="0" borderId="11" xfId="0" applyFont="1" applyBorder="1"/>
    <xf numFmtId="0" fontId="36" fillId="0" borderId="107" xfId="0" applyFont="1" applyBorder="1" applyAlignment="1">
      <alignment horizontal="center" vertical="center"/>
    </xf>
    <xf numFmtId="0" fontId="25" fillId="0" borderId="36" xfId="0" applyFont="1" applyBorder="1"/>
    <xf numFmtId="0" fontId="25" fillId="0" borderId="107" xfId="0" applyFont="1" applyBorder="1"/>
    <xf numFmtId="0" fontId="36" fillId="9" borderId="36" xfId="0" applyFont="1" applyFill="1" applyBorder="1" applyAlignment="1">
      <alignment horizontal="center" vertical="center" wrapText="1"/>
    </xf>
    <xf numFmtId="0" fontId="25" fillId="9" borderId="40" xfId="0" applyFont="1" applyFill="1" applyBorder="1"/>
    <xf numFmtId="0" fontId="36" fillId="0" borderId="39" xfId="0" applyFont="1" applyBorder="1" applyAlignment="1">
      <alignment horizontal="center" vertical="center"/>
    </xf>
    <xf numFmtId="0" fontId="25" fillId="0" borderId="40" xfId="0" applyFont="1" applyBorder="1"/>
    <xf numFmtId="0" fontId="26" fillId="4" borderId="38" xfId="0" applyFont="1" applyFill="1" applyBorder="1" applyAlignment="1">
      <alignment horizontal="center" vertical="center"/>
    </xf>
    <xf numFmtId="0" fontId="25" fillId="0" borderId="35" xfId="0" applyFont="1" applyBorder="1"/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36" fillId="0" borderId="123" xfId="0" applyFont="1" applyBorder="1" applyAlignment="1">
      <alignment horizontal="center" vertical="center"/>
    </xf>
    <xf numFmtId="0" fontId="25" fillId="0" borderId="116" xfId="0" applyFont="1" applyBorder="1"/>
    <xf numFmtId="0" fontId="26" fillId="4" borderId="39" xfId="0" applyFont="1" applyFill="1" applyBorder="1" applyAlignment="1">
      <alignment horizontal="center" vertical="center"/>
    </xf>
    <xf numFmtId="0" fontId="26" fillId="4" borderId="36" xfId="0" applyFont="1" applyFill="1" applyBorder="1" applyAlignment="1">
      <alignment horizontal="center" vertical="center"/>
    </xf>
    <xf numFmtId="0" fontId="26" fillId="4" borderId="34" xfId="0" applyFont="1" applyFill="1" applyBorder="1" applyAlignment="1">
      <alignment horizontal="center" vertical="center"/>
    </xf>
    <xf numFmtId="0" fontId="12" fillId="13" borderId="119" xfId="0" applyFont="1" applyFill="1" applyBorder="1" applyAlignment="1">
      <alignment horizontal="center" vertical="center"/>
    </xf>
    <xf numFmtId="0" fontId="12" fillId="13" borderId="92" xfId="0" applyFont="1" applyFill="1" applyBorder="1" applyAlignment="1">
      <alignment horizontal="center" vertical="center"/>
    </xf>
    <xf numFmtId="0" fontId="12" fillId="5" borderId="121" xfId="0" applyFont="1" applyFill="1" applyBorder="1" applyAlignment="1">
      <alignment horizontal="left" vertical="center"/>
    </xf>
    <xf numFmtId="0" fontId="12" fillId="5" borderId="65" xfId="0" applyFont="1" applyFill="1" applyBorder="1" applyAlignment="1">
      <alignment horizontal="left" vertical="center"/>
    </xf>
    <xf numFmtId="0" fontId="12" fillId="5" borderId="73" xfId="0" applyFont="1" applyFill="1" applyBorder="1" applyAlignment="1">
      <alignment horizontal="left" vertical="center"/>
    </xf>
    <xf numFmtId="0" fontId="26" fillId="5" borderId="41" xfId="0" applyFont="1" applyFill="1" applyBorder="1" applyAlignment="1">
      <alignment horizontal="center" vertical="center"/>
    </xf>
    <xf numFmtId="0" fontId="26" fillId="5" borderId="52" xfId="0" applyFont="1" applyFill="1" applyBorder="1" applyAlignment="1">
      <alignment horizontal="center" vertical="center"/>
    </xf>
    <xf numFmtId="0" fontId="26" fillId="5" borderId="32" xfId="0" applyFont="1" applyFill="1" applyBorder="1" applyAlignment="1">
      <alignment horizontal="center" vertical="center"/>
    </xf>
    <xf numFmtId="0" fontId="12" fillId="6" borderId="122" xfId="0" applyFont="1" applyFill="1" applyBorder="1" applyAlignment="1">
      <alignment horizontal="left" vertical="center"/>
    </xf>
    <xf numFmtId="0" fontId="12" fillId="6" borderId="54" xfId="0" applyFont="1" applyFill="1" applyBorder="1" applyAlignment="1">
      <alignment horizontal="left" vertical="center"/>
    </xf>
    <xf numFmtId="0" fontId="12" fillId="6" borderId="55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26" fillId="5" borderId="24" xfId="0" applyFont="1" applyFill="1" applyBorder="1" applyAlignment="1">
      <alignment horizontal="left" vertical="center"/>
    </xf>
    <xf numFmtId="0" fontId="26" fillId="5" borderId="25" xfId="0" applyFont="1" applyFill="1" applyBorder="1" applyAlignment="1">
      <alignment horizontal="left" vertical="center"/>
    </xf>
    <xf numFmtId="0" fontId="26" fillId="5" borderId="26" xfId="0" applyFont="1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9" xfId="0" applyFont="1" applyFill="1" applyBorder="1" applyAlignment="1">
      <alignment horizontal="center" vertical="center"/>
    </xf>
    <xf numFmtId="0" fontId="26" fillId="5" borderId="30" xfId="0" applyFont="1" applyFill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26" fillId="5" borderId="46" xfId="0" applyFont="1" applyFill="1" applyBorder="1" applyAlignment="1">
      <alignment horizontal="center" vertical="center"/>
    </xf>
    <xf numFmtId="0" fontId="26" fillId="5" borderId="47" xfId="0" applyFont="1" applyFill="1" applyBorder="1" applyAlignment="1">
      <alignment horizontal="center" vertical="center"/>
    </xf>
    <xf numFmtId="0" fontId="26" fillId="5" borderId="4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25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 vertical="center"/>
    </xf>
    <xf numFmtId="0" fontId="12" fillId="9" borderId="28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26" fillId="11" borderId="9" xfId="0" applyFont="1" applyFill="1" applyBorder="1" applyAlignment="1">
      <alignment horizontal="center" vertical="center"/>
    </xf>
    <xf numFmtId="0" fontId="26" fillId="11" borderId="56" xfId="0" applyFont="1" applyFill="1" applyBorder="1" applyAlignment="1">
      <alignment horizontal="center" vertical="center"/>
    </xf>
    <xf numFmtId="0" fontId="26" fillId="11" borderId="10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2" fillId="9" borderId="51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2" fillId="5" borderId="64" xfId="0" applyFont="1" applyFill="1" applyBorder="1" applyAlignment="1">
      <alignment horizontal="left" vertical="center"/>
    </xf>
    <xf numFmtId="0" fontId="12" fillId="13" borderId="64" xfId="0" applyFont="1" applyFill="1" applyBorder="1" applyAlignment="1">
      <alignment horizontal="center" vertical="center"/>
    </xf>
    <xf numFmtId="0" fontId="12" fillId="13" borderId="65" xfId="0" applyFont="1" applyFill="1" applyBorder="1" applyAlignment="1">
      <alignment horizontal="center" vertical="center"/>
    </xf>
    <xf numFmtId="0" fontId="12" fillId="13" borderId="73" xfId="0" applyFont="1" applyFill="1" applyBorder="1" applyAlignment="1">
      <alignment horizontal="center" vertical="center"/>
    </xf>
    <xf numFmtId="0" fontId="26" fillId="0" borderId="54" xfId="0" applyFont="1" applyBorder="1" applyAlignment="1">
      <alignment horizontal="center" vertical="center" wrapText="1"/>
    </xf>
    <xf numFmtId="0" fontId="26" fillId="0" borderId="118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12" fillId="11" borderId="121" xfId="0" applyFont="1" applyFill="1" applyBorder="1" applyAlignment="1">
      <alignment horizontal="center" vertical="center"/>
    </xf>
    <xf numFmtId="0" fontId="12" fillId="11" borderId="65" xfId="0" applyFont="1" applyFill="1" applyBorder="1" applyAlignment="1">
      <alignment horizontal="center" vertical="center"/>
    </xf>
    <xf numFmtId="0" fontId="12" fillId="11" borderId="73" xfId="0" applyFont="1" applyFill="1" applyBorder="1" applyAlignment="1">
      <alignment horizontal="center" vertical="center"/>
    </xf>
    <xf numFmtId="0" fontId="26" fillId="4" borderId="98" xfId="0" applyFont="1" applyFill="1" applyBorder="1" applyAlignment="1">
      <alignment horizontal="center" vertical="center"/>
    </xf>
    <xf numFmtId="0" fontId="26" fillId="4" borderId="97" xfId="0" applyFont="1" applyFill="1" applyBorder="1" applyAlignment="1">
      <alignment horizontal="center" vertical="center"/>
    </xf>
    <xf numFmtId="0" fontId="26" fillId="4" borderId="120" xfId="0" applyFont="1" applyFill="1" applyBorder="1" applyAlignment="1">
      <alignment horizontal="center" vertical="center"/>
    </xf>
    <xf numFmtId="0" fontId="26" fillId="4" borderId="40" xfId="0" applyFont="1" applyFill="1" applyBorder="1" applyAlignment="1">
      <alignment horizontal="center" vertical="center"/>
    </xf>
    <xf numFmtId="0" fontId="52" fillId="15" borderId="58" xfId="0" applyFont="1" applyFill="1" applyBorder="1" applyAlignment="1">
      <alignment horizontal="center" vertical="center" wrapText="1"/>
    </xf>
    <xf numFmtId="0" fontId="52" fillId="15" borderId="59" xfId="0" applyFont="1" applyFill="1" applyBorder="1" applyAlignment="1">
      <alignment horizontal="center" vertical="center" wrapText="1"/>
    </xf>
    <xf numFmtId="0" fontId="52" fillId="15" borderId="60" xfId="0" applyFont="1" applyFill="1" applyBorder="1" applyAlignment="1">
      <alignment horizontal="center" vertical="center" wrapText="1"/>
    </xf>
    <xf numFmtId="0" fontId="16" fillId="0" borderId="61" xfId="4" applyFont="1" applyBorder="1" applyAlignment="1">
      <alignment horizontal="left" vertical="center"/>
    </xf>
    <xf numFmtId="0" fontId="16" fillId="0" borderId="62" xfId="4" applyFont="1" applyBorder="1" applyAlignment="1">
      <alignment horizontal="left" vertical="center"/>
    </xf>
    <xf numFmtId="0" fontId="16" fillId="9" borderId="77" xfId="4" applyFont="1" applyFill="1" applyBorder="1" applyAlignment="1">
      <alignment horizontal="center"/>
    </xf>
    <xf numFmtId="0" fontId="16" fillId="9" borderId="78" xfId="4" applyFont="1" applyFill="1" applyBorder="1" applyAlignment="1">
      <alignment horizontal="center"/>
    </xf>
    <xf numFmtId="0" fontId="16" fillId="9" borderId="36" xfId="4" applyFont="1" applyFill="1" applyAlignment="1">
      <alignment horizontal="center"/>
    </xf>
    <xf numFmtId="0" fontId="16" fillId="9" borderId="75" xfId="4" applyFont="1" applyFill="1" applyBorder="1" applyAlignment="1">
      <alignment horizontal="center"/>
    </xf>
    <xf numFmtId="0" fontId="16" fillId="9" borderId="74" xfId="4" applyFont="1" applyFill="1" applyBorder="1" applyAlignment="1">
      <alignment horizontal="center"/>
    </xf>
    <xf numFmtId="0" fontId="24" fillId="8" borderId="64" xfId="4" applyFont="1" applyFill="1" applyBorder="1" applyAlignment="1">
      <alignment horizontal="center" vertical="center"/>
    </xf>
    <xf numFmtId="0" fontId="24" fillId="8" borderId="65" xfId="4" applyFont="1" applyFill="1" applyBorder="1" applyAlignment="1">
      <alignment horizontal="center" vertical="center"/>
    </xf>
    <xf numFmtId="0" fontId="24" fillId="8" borderId="66" xfId="4" applyFont="1" applyFill="1" applyBorder="1" applyAlignment="1">
      <alignment horizontal="center" vertical="center"/>
    </xf>
    <xf numFmtId="0" fontId="24" fillId="0" borderId="61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0" fontId="16" fillId="10" borderId="67" xfId="4" applyFont="1" applyFill="1" applyBorder="1" applyAlignment="1">
      <alignment horizontal="center" vertical="center"/>
    </xf>
    <xf numFmtId="0" fontId="16" fillId="10" borderId="68" xfId="4" applyFont="1" applyFill="1" applyBorder="1" applyAlignment="1">
      <alignment horizontal="center" vertical="center"/>
    </xf>
    <xf numFmtId="0" fontId="16" fillId="10" borderId="69" xfId="4" applyFont="1" applyFill="1" applyBorder="1" applyAlignment="1">
      <alignment horizontal="center" vertical="center"/>
    </xf>
    <xf numFmtId="0" fontId="16" fillId="10" borderId="64" xfId="4" applyFont="1" applyFill="1" applyBorder="1" applyAlignment="1">
      <alignment horizontal="center" vertical="center"/>
    </xf>
    <xf numFmtId="0" fontId="16" fillId="10" borderId="65" xfId="4" applyFont="1" applyFill="1" applyBorder="1" applyAlignment="1">
      <alignment horizontal="center" vertical="center"/>
    </xf>
    <xf numFmtId="0" fontId="16" fillId="10" borderId="66" xfId="4" applyFont="1" applyFill="1" applyBorder="1" applyAlignment="1">
      <alignment horizontal="center" vertical="center"/>
    </xf>
    <xf numFmtId="0" fontId="24" fillId="0" borderId="64" xfId="4" applyFont="1" applyBorder="1" applyAlignment="1">
      <alignment horizontal="left" vertical="center"/>
    </xf>
    <xf numFmtId="0" fontId="24" fillId="0" borderId="65" xfId="4" applyFont="1" applyBorder="1" applyAlignment="1">
      <alignment horizontal="left" vertical="center"/>
    </xf>
    <xf numFmtId="0" fontId="24" fillId="0" borderId="73" xfId="4" applyFont="1" applyBorder="1" applyAlignment="1">
      <alignment horizontal="left" vertical="center"/>
    </xf>
    <xf numFmtId="0" fontId="16" fillId="10" borderId="61" xfId="4" applyFont="1" applyFill="1" applyBorder="1" applyAlignment="1">
      <alignment horizontal="center" vertical="center"/>
    </xf>
    <xf numFmtId="0" fontId="16" fillId="10" borderId="62" xfId="4" applyFont="1" applyFill="1" applyBorder="1" applyAlignment="1">
      <alignment horizontal="center" vertical="center"/>
    </xf>
    <xf numFmtId="0" fontId="16" fillId="10" borderId="63" xfId="4" applyFont="1" applyFill="1" applyBorder="1" applyAlignment="1">
      <alignment horizontal="center" vertical="center"/>
    </xf>
    <xf numFmtId="0" fontId="19" fillId="0" borderId="61" xfId="4" applyFont="1" applyBorder="1" applyAlignment="1">
      <alignment horizontal="center" vertical="center"/>
    </xf>
    <xf numFmtId="0" fontId="19" fillId="0" borderId="62" xfId="4" applyFont="1" applyBorder="1" applyAlignment="1">
      <alignment horizontal="center" vertical="center"/>
    </xf>
    <xf numFmtId="0" fontId="19" fillId="0" borderId="63" xfId="4" applyFont="1" applyBorder="1" applyAlignment="1">
      <alignment horizontal="center" vertical="center"/>
    </xf>
    <xf numFmtId="0" fontId="16" fillId="0" borderId="64" xfId="4" applyFont="1" applyBorder="1" applyAlignment="1">
      <alignment horizontal="left" vertical="center"/>
    </xf>
    <xf numFmtId="0" fontId="16" fillId="0" borderId="65" xfId="4" applyFont="1" applyBorder="1" applyAlignment="1">
      <alignment horizontal="left" vertical="center"/>
    </xf>
    <xf numFmtId="0" fontId="16" fillId="0" borderId="73" xfId="4" applyFont="1" applyBorder="1" applyAlignment="1">
      <alignment horizontal="left" vertical="center"/>
    </xf>
    <xf numFmtId="0" fontId="15" fillId="0" borderId="58" xfId="4" applyFont="1" applyBorder="1" applyAlignment="1">
      <alignment horizontal="center" vertical="center"/>
    </xf>
    <xf numFmtId="0" fontId="15" fillId="0" borderId="59" xfId="4" applyFont="1" applyBorder="1" applyAlignment="1">
      <alignment horizontal="center" vertical="center"/>
    </xf>
    <xf numFmtId="0" fontId="15" fillId="0" borderId="60" xfId="4" applyFont="1" applyBorder="1" applyAlignment="1">
      <alignment horizontal="center" vertical="center"/>
    </xf>
    <xf numFmtId="0" fontId="16" fillId="8" borderId="61" xfId="4" applyFont="1" applyFill="1" applyBorder="1" applyAlignment="1">
      <alignment horizontal="left" vertical="center"/>
    </xf>
    <xf numFmtId="0" fontId="16" fillId="8" borderId="62" xfId="4" applyFont="1" applyFill="1" applyBorder="1" applyAlignment="1">
      <alignment horizontal="left" vertical="center"/>
    </xf>
    <xf numFmtId="0" fontId="16" fillId="8" borderId="63" xfId="4" applyFont="1" applyFill="1" applyBorder="1" applyAlignment="1">
      <alignment horizontal="left" vertical="center"/>
    </xf>
    <xf numFmtId="0" fontId="17" fillId="0" borderId="61" xfId="4" applyFont="1" applyBorder="1" applyAlignment="1">
      <alignment horizontal="center" vertical="center"/>
    </xf>
    <xf numFmtId="0" fontId="17" fillId="0" borderId="62" xfId="4" applyFont="1" applyBorder="1" applyAlignment="1">
      <alignment horizontal="center" vertical="center"/>
    </xf>
    <xf numFmtId="0" fontId="17" fillId="0" borderId="63" xfId="4" applyFont="1" applyBorder="1" applyAlignment="1">
      <alignment horizontal="center" vertical="center"/>
    </xf>
    <xf numFmtId="0" fontId="17" fillId="8" borderId="64" xfId="4" applyFont="1" applyFill="1" applyBorder="1" applyAlignment="1">
      <alignment horizontal="center" vertical="center"/>
    </xf>
    <xf numFmtId="0" fontId="17" fillId="8" borderId="65" xfId="4" applyFont="1" applyFill="1" applyBorder="1" applyAlignment="1">
      <alignment horizontal="center" vertical="center"/>
    </xf>
    <xf numFmtId="0" fontId="17" fillId="8" borderId="66" xfId="4" applyFont="1" applyFill="1" applyBorder="1" applyAlignment="1">
      <alignment horizontal="center" vertical="center"/>
    </xf>
    <xf numFmtId="0" fontId="17" fillId="9" borderId="61" xfId="4" applyFont="1" applyFill="1" applyBorder="1" applyAlignment="1">
      <alignment horizontal="center" vertical="center"/>
    </xf>
    <xf numFmtId="0" fontId="17" fillId="9" borderId="62" xfId="4" applyFont="1" applyFill="1" applyBorder="1" applyAlignment="1">
      <alignment horizontal="center" vertical="center"/>
    </xf>
    <xf numFmtId="0" fontId="17" fillId="9" borderId="63" xfId="4" applyFont="1" applyFill="1" applyBorder="1" applyAlignment="1">
      <alignment horizontal="center" vertical="center"/>
    </xf>
    <xf numFmtId="0" fontId="18" fillId="0" borderId="64" xfId="4" applyFont="1" applyBorder="1" applyAlignment="1">
      <alignment horizontal="center" vertical="center"/>
    </xf>
    <xf numFmtId="0" fontId="18" fillId="0" borderId="65" xfId="4" applyFont="1" applyBorder="1" applyAlignment="1">
      <alignment horizontal="center" vertical="center"/>
    </xf>
    <xf numFmtId="0" fontId="18" fillId="0" borderId="66" xfId="4" applyFont="1" applyBorder="1" applyAlignment="1">
      <alignment horizontal="center" vertical="center"/>
    </xf>
    <xf numFmtId="0" fontId="16" fillId="8" borderId="61" xfId="4" applyFont="1" applyFill="1" applyBorder="1" applyAlignment="1">
      <alignment horizontal="center" vertical="center"/>
    </xf>
    <xf numFmtId="0" fontId="16" fillId="8" borderId="62" xfId="4" applyFont="1" applyFill="1" applyBorder="1" applyAlignment="1">
      <alignment horizontal="center" vertical="center"/>
    </xf>
    <xf numFmtId="0" fontId="16" fillId="8" borderId="63" xfId="4" applyFont="1" applyFill="1" applyBorder="1" applyAlignment="1">
      <alignment horizontal="center" vertical="center"/>
    </xf>
    <xf numFmtId="0" fontId="16" fillId="0" borderId="61" xfId="4" applyFont="1" applyBorder="1" applyAlignment="1">
      <alignment horizontal="left" vertical="top"/>
    </xf>
    <xf numFmtId="0" fontId="16" fillId="0" borderId="62" xfId="4" applyFont="1" applyBorder="1" applyAlignment="1">
      <alignment horizontal="left" vertical="top"/>
    </xf>
    <xf numFmtId="0" fontId="16" fillId="0" borderId="63" xfId="4" applyFont="1" applyBorder="1" applyAlignment="1">
      <alignment horizontal="left" vertical="top"/>
    </xf>
    <xf numFmtId="0" fontId="16" fillId="10" borderId="61" xfId="4" applyFont="1" applyFill="1" applyBorder="1" applyAlignment="1">
      <alignment horizontal="center"/>
    </xf>
    <xf numFmtId="0" fontId="16" fillId="10" borderId="62" xfId="4" applyFont="1" applyFill="1" applyBorder="1" applyAlignment="1">
      <alignment horizontal="center"/>
    </xf>
    <xf numFmtId="0" fontId="16" fillId="10" borderId="63" xfId="4" applyFont="1" applyFill="1" applyBorder="1" applyAlignment="1">
      <alignment horizontal="center"/>
    </xf>
    <xf numFmtId="0" fontId="26" fillId="4" borderId="39" xfId="9" applyFont="1" applyFill="1" applyBorder="1" applyAlignment="1">
      <alignment horizontal="center" vertical="center"/>
    </xf>
    <xf numFmtId="0" fontId="25" fillId="0" borderId="36" xfId="9" applyFont="1"/>
    <xf numFmtId="0" fontId="26" fillId="4" borderId="36" xfId="9" applyFont="1" applyFill="1" applyAlignment="1">
      <alignment horizontal="center" vertical="center"/>
    </xf>
    <xf numFmtId="0" fontId="26" fillId="4" borderId="41" xfId="9" applyFont="1" applyFill="1" applyBorder="1" applyAlignment="1">
      <alignment horizontal="center" vertical="center"/>
    </xf>
    <xf numFmtId="0" fontId="25" fillId="0" borderId="52" xfId="9" applyFont="1" applyBorder="1"/>
    <xf numFmtId="0" fontId="36" fillId="4" borderId="39" xfId="9" applyFont="1" applyFill="1" applyBorder="1" applyAlignment="1">
      <alignment horizontal="center"/>
    </xf>
    <xf numFmtId="0" fontId="25" fillId="9" borderId="36" xfId="9" applyFont="1" applyFill="1"/>
    <xf numFmtId="0" fontId="25" fillId="9" borderId="40" xfId="9" applyFont="1" applyFill="1" applyBorder="1"/>
    <xf numFmtId="0" fontId="36" fillId="5" borderId="71" xfId="9" applyFont="1" applyFill="1" applyBorder="1" applyAlignment="1">
      <alignment horizontal="center"/>
    </xf>
    <xf numFmtId="0" fontId="25" fillId="0" borderId="71" xfId="9" applyFont="1" applyBorder="1"/>
    <xf numFmtId="0" fontId="25" fillId="0" borderId="40" xfId="9" applyFont="1" applyBorder="1"/>
    <xf numFmtId="0" fontId="27" fillId="0" borderId="62" xfId="9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25" fillId="0" borderId="25" xfId="0" applyFont="1" applyBorder="1"/>
    <xf numFmtId="0" fontId="25" fillId="0" borderId="26" xfId="0" applyFont="1" applyBorder="1"/>
    <xf numFmtId="0" fontId="11" fillId="7" borderId="28" xfId="0" applyFont="1" applyFill="1" applyBorder="1" applyAlignment="1">
      <alignment horizontal="center" vertical="center"/>
    </xf>
    <xf numFmtId="0" fontId="25" fillId="0" borderId="29" xfId="0" applyFont="1" applyBorder="1"/>
    <xf numFmtId="0" fontId="25" fillId="0" borderId="30" xfId="0" applyFont="1" applyBorder="1"/>
    <xf numFmtId="0" fontId="26" fillId="7" borderId="28" xfId="0" applyFont="1" applyFill="1" applyBorder="1" applyAlignment="1">
      <alignment horizontal="center" vertical="center"/>
    </xf>
    <xf numFmtId="0" fontId="26" fillId="7" borderId="46" xfId="0" applyFont="1" applyFill="1" applyBorder="1" applyAlignment="1">
      <alignment horizontal="center" vertical="center"/>
    </xf>
    <xf numFmtId="0" fontId="25" fillId="0" borderId="47" xfId="0" applyFont="1" applyBorder="1"/>
    <xf numFmtId="0" fontId="25" fillId="0" borderId="48" xfId="0" applyFont="1" applyBorder="1"/>
    <xf numFmtId="0" fontId="26" fillId="3" borderId="39" xfId="0" applyFont="1" applyFill="1" applyBorder="1" applyAlignment="1">
      <alignment horizontal="center" vertical="center"/>
    </xf>
    <xf numFmtId="0" fontId="26" fillId="3" borderId="36" xfId="0" applyFont="1" applyFill="1" applyBorder="1" applyAlignment="1">
      <alignment horizontal="center" vertical="center"/>
    </xf>
    <xf numFmtId="0" fontId="26" fillId="7" borderId="43" xfId="0" applyFont="1" applyFill="1" applyBorder="1" applyAlignment="1">
      <alignment horizontal="center" vertical="center"/>
    </xf>
    <xf numFmtId="0" fontId="25" fillId="0" borderId="44" xfId="0" applyFont="1" applyBorder="1"/>
    <xf numFmtId="0" fontId="25" fillId="0" borderId="45" xfId="0" applyFont="1" applyBorder="1"/>
    <xf numFmtId="0" fontId="26" fillId="0" borderId="46" xfId="0" applyFont="1" applyBorder="1" applyAlignment="1">
      <alignment horizontal="center" vertical="center" wrapText="1"/>
    </xf>
    <xf numFmtId="0" fontId="25" fillId="0" borderId="31" xfId="0" applyFont="1" applyBorder="1"/>
    <xf numFmtId="0" fontId="25" fillId="0" borderId="43" xfId="0" applyFont="1" applyBorder="1"/>
    <xf numFmtId="0" fontId="25" fillId="0" borderId="33" xfId="0" applyFont="1" applyBorder="1"/>
    <xf numFmtId="0" fontId="12" fillId="3" borderId="46" xfId="0" applyFont="1" applyFill="1" applyBorder="1" applyAlignment="1">
      <alignment horizontal="center"/>
    </xf>
    <xf numFmtId="0" fontId="26" fillId="6" borderId="9" xfId="0" applyFont="1" applyFill="1" applyBorder="1" applyAlignment="1">
      <alignment horizontal="right" vertical="center"/>
    </xf>
    <xf numFmtId="0" fontId="25" fillId="0" borderId="56" xfId="0" applyFont="1" applyBorder="1"/>
    <xf numFmtId="0" fontId="25" fillId="0" borderId="57" xfId="0" applyFont="1" applyBorder="1"/>
    <xf numFmtId="0" fontId="12" fillId="3" borderId="53" xfId="0" applyFont="1" applyFill="1" applyBorder="1" applyAlignment="1">
      <alignment horizontal="center"/>
    </xf>
    <xf numFmtId="0" fontId="25" fillId="0" borderId="54" xfId="0" applyFont="1" applyBorder="1"/>
    <xf numFmtId="0" fontId="25" fillId="0" borderId="55" xfId="0" applyFont="1" applyBorder="1"/>
    <xf numFmtId="44" fontId="24" fillId="0" borderId="74" xfId="8" applyFont="1" applyFill="1" applyBorder="1" applyAlignment="1" applyProtection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5" fillId="0" borderId="39" xfId="0" applyFont="1" applyBorder="1"/>
    <xf numFmtId="0" fontId="8" fillId="2" borderId="99" xfId="0" applyFont="1" applyFill="1" applyBorder="1" applyAlignment="1">
      <alignment horizontal="center" vertical="center" wrapText="1"/>
    </xf>
    <xf numFmtId="0" fontId="5" fillId="0" borderId="102" xfId="0" applyFont="1" applyBorder="1"/>
    <xf numFmtId="0" fontId="5" fillId="0" borderId="104" xfId="0" applyFont="1" applyBorder="1"/>
    <xf numFmtId="0" fontId="31" fillId="14" borderId="95" xfId="0" applyFont="1" applyFill="1" applyBorder="1" applyAlignment="1">
      <alignment horizontal="center" vertical="center"/>
    </xf>
    <xf numFmtId="0" fontId="31" fillId="14" borderId="94" xfId="0" applyFont="1" applyFill="1" applyBorder="1" applyAlignment="1">
      <alignment horizontal="center" vertical="center"/>
    </xf>
    <xf numFmtId="0" fontId="31" fillId="14" borderId="1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255"/>
    </xf>
    <xf numFmtId="0" fontId="5" fillId="0" borderId="14" xfId="0" applyFont="1" applyBorder="1"/>
    <xf numFmtId="0" fontId="5" fillId="0" borderId="18" xfId="0" applyFont="1" applyBorder="1"/>
    <xf numFmtId="164" fontId="8" fillId="2" borderId="101" xfId="0" applyNumberFormat="1" applyFont="1" applyFill="1" applyBorder="1" applyAlignment="1">
      <alignment horizontal="center" vertical="center"/>
    </xf>
    <xf numFmtId="0" fontId="5" fillId="0" borderId="103" xfId="0" applyFont="1" applyBorder="1"/>
    <xf numFmtId="0" fontId="5" fillId="0" borderId="106" xfId="0" applyFont="1" applyBorder="1"/>
    <xf numFmtId="164" fontId="8" fillId="2" borderId="54" xfId="0" applyNumberFormat="1" applyFont="1" applyFill="1" applyBorder="1" applyAlignment="1">
      <alignment horizontal="center" vertical="center" wrapText="1"/>
    </xf>
    <xf numFmtId="0" fontId="5" fillId="0" borderId="36" xfId="0" applyFont="1" applyBorder="1"/>
    <xf numFmtId="164" fontId="8" fillId="2" borderId="13" xfId="0" applyNumberFormat="1" applyFont="1" applyFill="1" applyBorder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 wrapText="1"/>
    </xf>
    <xf numFmtId="0" fontId="23" fillId="0" borderId="79" xfId="7" applyFont="1" applyBorder="1" applyAlignment="1">
      <alignment horizontal="center" vertical="center" wrapText="1"/>
    </xf>
    <xf numFmtId="0" fontId="23" fillId="0" borderId="80" xfId="7" applyFont="1" applyBorder="1" applyAlignment="1">
      <alignment horizontal="center" vertical="center" wrapText="1"/>
    </xf>
    <xf numFmtId="164" fontId="8" fillId="2" borderId="86" xfId="0" applyNumberFormat="1" applyFont="1" applyFill="1" applyBorder="1" applyAlignment="1">
      <alignment horizontal="center" vertical="center"/>
    </xf>
    <xf numFmtId="164" fontId="8" fillId="2" borderId="87" xfId="0" applyNumberFormat="1" applyFont="1" applyFill="1" applyBorder="1" applyAlignment="1">
      <alignment horizontal="center" vertical="center"/>
    </xf>
    <xf numFmtId="164" fontId="8" fillId="2" borderId="88" xfId="0" applyNumberFormat="1" applyFont="1" applyFill="1" applyBorder="1" applyAlignment="1">
      <alignment horizontal="center" vertical="center"/>
    </xf>
  </cellXfs>
  <cellStyles count="16">
    <cellStyle name="Moeda" xfId="14" builtinId="4"/>
    <cellStyle name="Moeda 2" xfId="8" xr:uid="{00000000-0005-0000-0000-000000000000}"/>
    <cellStyle name="Moeda 5" xfId="15" xr:uid="{E925A0E6-E9F7-493B-B35B-0FF5A41E2BD9}"/>
    <cellStyle name="Normal" xfId="0" builtinId="0"/>
    <cellStyle name="Normal 2" xfId="4" xr:uid="{00000000-0005-0000-0000-000002000000}"/>
    <cellStyle name="Normal 2 2" xfId="7" xr:uid="{00000000-0005-0000-0000-000003000000}"/>
    <cellStyle name="Normal 2 3" xfId="11" xr:uid="{00000000-0005-0000-0000-000004000000}"/>
    <cellStyle name="Normal 3" xfId="9" xr:uid="{00000000-0005-0000-0000-000005000000}"/>
    <cellStyle name="Normal 4" xfId="10" xr:uid="{00000000-0005-0000-0000-000006000000}"/>
    <cellStyle name="Normal 6" xfId="1" xr:uid="{00000000-0005-0000-0000-000007000000}"/>
    <cellStyle name="Normal 6 2" xfId="5" xr:uid="{00000000-0005-0000-0000-000008000000}"/>
    <cellStyle name="Normal 6 2 2" xfId="12" xr:uid="{00000000-0005-0000-0000-000009000000}"/>
    <cellStyle name="TableStyleLight1" xfId="6" xr:uid="{00000000-0005-0000-0000-00000A000000}"/>
    <cellStyle name="Vírgula" xfId="13" builtinId="3"/>
    <cellStyle name="Vírgula 2" xfId="2" xr:uid="{00000000-0005-0000-0000-00000B000000}"/>
    <cellStyle name="Vírgula 2 2" xfId="3" xr:uid="{00000000-0005-0000-0000-00000C000000}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2</xdr:row>
      <xdr:rowOff>28575</xdr:rowOff>
    </xdr:from>
    <xdr:to>
      <xdr:col>1</xdr:col>
      <xdr:colOff>3599621</xdr:colOff>
      <xdr:row>5</xdr:row>
      <xdr:rowOff>76200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A7CBCB13-5086-4C3A-B80C-DF6CAE345D4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390525"/>
          <a:ext cx="3123371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1659526</xdr:colOff>
      <xdr:row>2</xdr:row>
      <xdr:rowOff>102053</xdr:rowOff>
    </xdr:from>
    <xdr:ext cx="3919401" cy="8477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8705" y="537482"/>
          <a:ext cx="3919401" cy="8477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1434195</xdr:colOff>
      <xdr:row>2</xdr:row>
      <xdr:rowOff>88447</xdr:rowOff>
    </xdr:from>
    <xdr:ext cx="3124198" cy="986517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80766" y="469447"/>
          <a:ext cx="3124198" cy="986517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0</xdr:colOff>
      <xdr:row>4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6BF455-AAC1-4E2E-BB4A-55775C7B6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61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776494</xdr:colOff>
      <xdr:row>1</xdr:row>
      <xdr:rowOff>201267</xdr:rowOff>
    </xdr:from>
    <xdr:to>
      <xdr:col>4</xdr:col>
      <xdr:colOff>719344</xdr:colOff>
      <xdr:row>1</xdr:row>
      <xdr:rowOff>791817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5951" y="375202"/>
          <a:ext cx="3123371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1257755</xdr:colOff>
      <xdr:row>0</xdr:row>
      <xdr:rowOff>163286</xdr:rowOff>
    </xdr:from>
    <xdr:ext cx="3858532" cy="1224643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63255" y="163286"/>
          <a:ext cx="3858532" cy="1224643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1181100</xdr:colOff>
      <xdr:row>1</xdr:row>
      <xdr:rowOff>114300</xdr:rowOff>
    </xdr:from>
    <xdr:ext cx="2667000" cy="561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rives%20compartilhados/ECOS%20RJ/PRESTA&#199;&#195;O%20DE%20CONTAS/PRESTA&#199;&#213;ES%20DE%20CONTAS/LOTE%20III/ABRIGOS%20LOTE%20III-%20JULH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.mello\Desktop\PRESTA&#199;&#213;ES%20DE%20CONTA\Modelo%20de%20Presta&#231;&#227;o%20de%20Cont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.mello\Downloads\T.C%20Abrigos%20AGOST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Valores"/>
      <sheetName val="Porcentagens"/>
      <sheetName val="Exec Objeto"/>
      <sheetName val="Exec Fin"/>
      <sheetName val="RELAT. DE EXECUÇÃO"/>
      <sheetName val="Conciliação Abrigos"/>
      <sheetName val="Conformidade da Despesa"/>
      <sheetName val="Verbas Rescisórias"/>
      <sheetName val="BENS"/>
    </sheetNames>
    <sheetDataSet>
      <sheetData sheetId="0">
        <row r="28">
          <cell r="C28" t="str">
            <v>Carlos Roberto Chamberlain</v>
          </cell>
        </row>
        <row r="29">
          <cell r="C29" t="str">
            <v xml:space="preserve"> CRC-RJ: 087945/04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Exec Objeto"/>
      <sheetName val="Exec Fin "/>
      <sheetName val="Exec Fin Contrapartida"/>
      <sheetName val="Conformidade da Despesa"/>
      <sheetName val="Conciliação CT"/>
      <sheetName val="Conciliação Casa da Mulher"/>
      <sheetName val="Conciliação Abrigos"/>
      <sheetName val="Bens "/>
    </sheetNames>
    <sheetDataSet>
      <sheetData sheetId="0" refreshError="1">
        <row r="3">
          <cell r="C3" t="str">
            <v>08/002.469/2019</v>
          </cell>
        </row>
        <row r="9">
          <cell r="C9" t="str">
            <v>BANCO: SANTANDER</v>
          </cell>
        </row>
        <row r="10">
          <cell r="C10" t="str">
            <v>AGÊNCIA: 3838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Valores"/>
      <sheetName val="Porcentagens"/>
      <sheetName val="Exec Fin"/>
      <sheetName val="Exec Objeto"/>
      <sheetName val="RELAT. DE EXECUÇÃO"/>
      <sheetName val="Planilha1"/>
      <sheetName val="Conciliação Abrigos"/>
      <sheetName val="Verbas Rescisórias"/>
      <sheetName val="Conformidade da Despesa"/>
      <sheetName val="BENS"/>
    </sheetNames>
    <sheetDataSet>
      <sheetData sheetId="0">
        <row r="25">
          <cell r="B25" t="str">
            <v>Rio de janeiro,  18 de Setembro de 2020</v>
          </cell>
        </row>
        <row r="28">
          <cell r="C28" t="str">
            <v>Carlos Roberto Chamberlain</v>
          </cell>
        </row>
        <row r="29">
          <cell r="C29" t="str">
            <v xml:space="preserve"> CRC-RJ: 087945/04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4C75B-DD1F-4597-BE40-646B890894A1}">
  <sheetPr>
    <tabColor rgb="FF00B0F0"/>
  </sheetPr>
  <dimension ref="B2:I39"/>
  <sheetViews>
    <sheetView workbookViewId="0">
      <selection activeCell="M18" sqref="M18"/>
    </sheetView>
  </sheetViews>
  <sheetFormatPr defaultRowHeight="14.25" x14ac:dyDescent="0.2"/>
  <cols>
    <col min="2" max="2" width="26.375" bestFit="1" customWidth="1"/>
    <col min="3" max="3" width="14.25" bestFit="1" customWidth="1"/>
    <col min="4" max="4" width="11.125" customWidth="1"/>
    <col min="5" max="5" width="16.125" bestFit="1" customWidth="1"/>
    <col min="6" max="6" width="11.75" bestFit="1" customWidth="1"/>
    <col min="7" max="7" width="12.75" bestFit="1" customWidth="1"/>
    <col min="9" max="9" width="11.75" bestFit="1" customWidth="1"/>
    <col min="258" max="258" width="26.375" bestFit="1" customWidth="1"/>
    <col min="259" max="259" width="14.25" bestFit="1" customWidth="1"/>
    <col min="260" max="260" width="11.125" customWidth="1"/>
    <col min="261" max="261" width="16.125" bestFit="1" customWidth="1"/>
    <col min="263" max="263" width="8.375" bestFit="1" customWidth="1"/>
    <col min="514" max="514" width="26.375" bestFit="1" customWidth="1"/>
    <col min="515" max="515" width="14.25" bestFit="1" customWidth="1"/>
    <col min="516" max="516" width="11.125" customWidth="1"/>
    <col min="517" max="517" width="16.125" bestFit="1" customWidth="1"/>
    <col min="519" max="519" width="8.375" bestFit="1" customWidth="1"/>
    <col min="770" max="770" width="26.375" bestFit="1" customWidth="1"/>
    <col min="771" max="771" width="14.25" bestFit="1" customWidth="1"/>
    <col min="772" max="772" width="11.125" customWidth="1"/>
    <col min="773" max="773" width="16.125" bestFit="1" customWidth="1"/>
    <col min="775" max="775" width="8.375" bestFit="1" customWidth="1"/>
    <col min="1026" max="1026" width="26.375" bestFit="1" customWidth="1"/>
    <col min="1027" max="1027" width="14.25" bestFit="1" customWidth="1"/>
    <col min="1028" max="1028" width="11.125" customWidth="1"/>
    <col min="1029" max="1029" width="16.125" bestFit="1" customWidth="1"/>
    <col min="1031" max="1031" width="8.375" bestFit="1" customWidth="1"/>
    <col min="1282" max="1282" width="26.375" bestFit="1" customWidth="1"/>
    <col min="1283" max="1283" width="14.25" bestFit="1" customWidth="1"/>
    <col min="1284" max="1284" width="11.125" customWidth="1"/>
    <col min="1285" max="1285" width="16.125" bestFit="1" customWidth="1"/>
    <col min="1287" max="1287" width="8.375" bestFit="1" customWidth="1"/>
    <col min="1538" max="1538" width="26.375" bestFit="1" customWidth="1"/>
    <col min="1539" max="1539" width="14.25" bestFit="1" customWidth="1"/>
    <col min="1540" max="1540" width="11.125" customWidth="1"/>
    <col min="1541" max="1541" width="16.125" bestFit="1" customWidth="1"/>
    <col min="1543" max="1543" width="8.375" bestFit="1" customWidth="1"/>
    <col min="1794" max="1794" width="26.375" bestFit="1" customWidth="1"/>
    <col min="1795" max="1795" width="14.25" bestFit="1" customWidth="1"/>
    <col min="1796" max="1796" width="11.125" customWidth="1"/>
    <col min="1797" max="1797" width="16.125" bestFit="1" customWidth="1"/>
    <col min="1799" max="1799" width="8.375" bestFit="1" customWidth="1"/>
    <col min="2050" max="2050" width="26.375" bestFit="1" customWidth="1"/>
    <col min="2051" max="2051" width="14.25" bestFit="1" customWidth="1"/>
    <col min="2052" max="2052" width="11.125" customWidth="1"/>
    <col min="2053" max="2053" width="16.125" bestFit="1" customWidth="1"/>
    <col min="2055" max="2055" width="8.375" bestFit="1" customWidth="1"/>
    <col min="2306" max="2306" width="26.375" bestFit="1" customWidth="1"/>
    <col min="2307" max="2307" width="14.25" bestFit="1" customWidth="1"/>
    <col min="2308" max="2308" width="11.125" customWidth="1"/>
    <col min="2309" max="2309" width="16.125" bestFit="1" customWidth="1"/>
    <col min="2311" max="2311" width="8.375" bestFit="1" customWidth="1"/>
    <col min="2562" max="2562" width="26.375" bestFit="1" customWidth="1"/>
    <col min="2563" max="2563" width="14.25" bestFit="1" customWidth="1"/>
    <col min="2564" max="2564" width="11.125" customWidth="1"/>
    <col min="2565" max="2565" width="16.125" bestFit="1" customWidth="1"/>
    <col min="2567" max="2567" width="8.375" bestFit="1" customWidth="1"/>
    <col min="2818" max="2818" width="26.375" bestFit="1" customWidth="1"/>
    <col min="2819" max="2819" width="14.25" bestFit="1" customWidth="1"/>
    <col min="2820" max="2820" width="11.125" customWidth="1"/>
    <col min="2821" max="2821" width="16.125" bestFit="1" customWidth="1"/>
    <col min="2823" max="2823" width="8.375" bestFit="1" customWidth="1"/>
    <col min="3074" max="3074" width="26.375" bestFit="1" customWidth="1"/>
    <col min="3075" max="3075" width="14.25" bestFit="1" customWidth="1"/>
    <col min="3076" max="3076" width="11.125" customWidth="1"/>
    <col min="3077" max="3077" width="16.125" bestFit="1" customWidth="1"/>
    <col min="3079" max="3079" width="8.375" bestFit="1" customWidth="1"/>
    <col min="3330" max="3330" width="26.375" bestFit="1" customWidth="1"/>
    <col min="3331" max="3331" width="14.25" bestFit="1" customWidth="1"/>
    <col min="3332" max="3332" width="11.125" customWidth="1"/>
    <col min="3333" max="3333" width="16.125" bestFit="1" customWidth="1"/>
    <col min="3335" max="3335" width="8.375" bestFit="1" customWidth="1"/>
    <col min="3586" max="3586" width="26.375" bestFit="1" customWidth="1"/>
    <col min="3587" max="3587" width="14.25" bestFit="1" customWidth="1"/>
    <col min="3588" max="3588" width="11.125" customWidth="1"/>
    <col min="3589" max="3589" width="16.125" bestFit="1" customWidth="1"/>
    <col min="3591" max="3591" width="8.375" bestFit="1" customWidth="1"/>
    <col min="3842" max="3842" width="26.375" bestFit="1" customWidth="1"/>
    <col min="3843" max="3843" width="14.25" bestFit="1" customWidth="1"/>
    <col min="3844" max="3844" width="11.125" customWidth="1"/>
    <col min="3845" max="3845" width="16.125" bestFit="1" customWidth="1"/>
    <col min="3847" max="3847" width="8.375" bestFit="1" customWidth="1"/>
    <col min="4098" max="4098" width="26.375" bestFit="1" customWidth="1"/>
    <col min="4099" max="4099" width="14.25" bestFit="1" customWidth="1"/>
    <col min="4100" max="4100" width="11.125" customWidth="1"/>
    <col min="4101" max="4101" width="16.125" bestFit="1" customWidth="1"/>
    <col min="4103" max="4103" width="8.375" bestFit="1" customWidth="1"/>
    <col min="4354" max="4354" width="26.375" bestFit="1" customWidth="1"/>
    <col min="4355" max="4355" width="14.25" bestFit="1" customWidth="1"/>
    <col min="4356" max="4356" width="11.125" customWidth="1"/>
    <col min="4357" max="4357" width="16.125" bestFit="1" customWidth="1"/>
    <col min="4359" max="4359" width="8.375" bestFit="1" customWidth="1"/>
    <col min="4610" max="4610" width="26.375" bestFit="1" customWidth="1"/>
    <col min="4611" max="4611" width="14.25" bestFit="1" customWidth="1"/>
    <col min="4612" max="4612" width="11.125" customWidth="1"/>
    <col min="4613" max="4613" width="16.125" bestFit="1" customWidth="1"/>
    <col min="4615" max="4615" width="8.375" bestFit="1" customWidth="1"/>
    <col min="4866" max="4866" width="26.375" bestFit="1" customWidth="1"/>
    <col min="4867" max="4867" width="14.25" bestFit="1" customWidth="1"/>
    <col min="4868" max="4868" width="11.125" customWidth="1"/>
    <col min="4869" max="4869" width="16.125" bestFit="1" customWidth="1"/>
    <col min="4871" max="4871" width="8.375" bestFit="1" customWidth="1"/>
    <col min="5122" max="5122" width="26.375" bestFit="1" customWidth="1"/>
    <col min="5123" max="5123" width="14.25" bestFit="1" customWidth="1"/>
    <col min="5124" max="5124" width="11.125" customWidth="1"/>
    <col min="5125" max="5125" width="16.125" bestFit="1" customWidth="1"/>
    <col min="5127" max="5127" width="8.375" bestFit="1" customWidth="1"/>
    <col min="5378" max="5378" width="26.375" bestFit="1" customWidth="1"/>
    <col min="5379" max="5379" width="14.25" bestFit="1" customWidth="1"/>
    <col min="5380" max="5380" width="11.125" customWidth="1"/>
    <col min="5381" max="5381" width="16.125" bestFit="1" customWidth="1"/>
    <col min="5383" max="5383" width="8.375" bestFit="1" customWidth="1"/>
    <col min="5634" max="5634" width="26.375" bestFit="1" customWidth="1"/>
    <col min="5635" max="5635" width="14.25" bestFit="1" customWidth="1"/>
    <col min="5636" max="5636" width="11.125" customWidth="1"/>
    <col min="5637" max="5637" width="16.125" bestFit="1" customWidth="1"/>
    <col min="5639" max="5639" width="8.375" bestFit="1" customWidth="1"/>
    <col min="5890" max="5890" width="26.375" bestFit="1" customWidth="1"/>
    <col min="5891" max="5891" width="14.25" bestFit="1" customWidth="1"/>
    <col min="5892" max="5892" width="11.125" customWidth="1"/>
    <col min="5893" max="5893" width="16.125" bestFit="1" customWidth="1"/>
    <col min="5895" max="5895" width="8.375" bestFit="1" customWidth="1"/>
    <col min="6146" max="6146" width="26.375" bestFit="1" customWidth="1"/>
    <col min="6147" max="6147" width="14.25" bestFit="1" customWidth="1"/>
    <col min="6148" max="6148" width="11.125" customWidth="1"/>
    <col min="6149" max="6149" width="16.125" bestFit="1" customWidth="1"/>
    <col min="6151" max="6151" width="8.375" bestFit="1" customWidth="1"/>
    <col min="6402" max="6402" width="26.375" bestFit="1" customWidth="1"/>
    <col min="6403" max="6403" width="14.25" bestFit="1" customWidth="1"/>
    <col min="6404" max="6404" width="11.125" customWidth="1"/>
    <col min="6405" max="6405" width="16.125" bestFit="1" customWidth="1"/>
    <col min="6407" max="6407" width="8.375" bestFit="1" customWidth="1"/>
    <col min="6658" max="6658" width="26.375" bestFit="1" customWidth="1"/>
    <col min="6659" max="6659" width="14.25" bestFit="1" customWidth="1"/>
    <col min="6660" max="6660" width="11.125" customWidth="1"/>
    <col min="6661" max="6661" width="16.125" bestFit="1" customWidth="1"/>
    <col min="6663" max="6663" width="8.375" bestFit="1" customWidth="1"/>
    <col min="6914" max="6914" width="26.375" bestFit="1" customWidth="1"/>
    <col min="6915" max="6915" width="14.25" bestFit="1" customWidth="1"/>
    <col min="6916" max="6916" width="11.125" customWidth="1"/>
    <col min="6917" max="6917" width="16.125" bestFit="1" customWidth="1"/>
    <col min="6919" max="6919" width="8.375" bestFit="1" customWidth="1"/>
    <col min="7170" max="7170" width="26.375" bestFit="1" customWidth="1"/>
    <col min="7171" max="7171" width="14.25" bestFit="1" customWidth="1"/>
    <col min="7172" max="7172" width="11.125" customWidth="1"/>
    <col min="7173" max="7173" width="16.125" bestFit="1" customWidth="1"/>
    <col min="7175" max="7175" width="8.375" bestFit="1" customWidth="1"/>
    <col min="7426" max="7426" width="26.375" bestFit="1" customWidth="1"/>
    <col min="7427" max="7427" width="14.25" bestFit="1" customWidth="1"/>
    <col min="7428" max="7428" width="11.125" customWidth="1"/>
    <col min="7429" max="7429" width="16.125" bestFit="1" customWidth="1"/>
    <col min="7431" max="7431" width="8.375" bestFit="1" customWidth="1"/>
    <col min="7682" max="7682" width="26.375" bestFit="1" customWidth="1"/>
    <col min="7683" max="7683" width="14.25" bestFit="1" customWidth="1"/>
    <col min="7684" max="7684" width="11.125" customWidth="1"/>
    <col min="7685" max="7685" width="16.125" bestFit="1" customWidth="1"/>
    <col min="7687" max="7687" width="8.375" bestFit="1" customWidth="1"/>
    <col min="7938" max="7938" width="26.375" bestFit="1" customWidth="1"/>
    <col min="7939" max="7939" width="14.25" bestFit="1" customWidth="1"/>
    <col min="7940" max="7940" width="11.125" customWidth="1"/>
    <col min="7941" max="7941" width="16.125" bestFit="1" customWidth="1"/>
    <col min="7943" max="7943" width="8.375" bestFit="1" customWidth="1"/>
    <col min="8194" max="8194" width="26.375" bestFit="1" customWidth="1"/>
    <col min="8195" max="8195" width="14.25" bestFit="1" customWidth="1"/>
    <col min="8196" max="8196" width="11.125" customWidth="1"/>
    <col min="8197" max="8197" width="16.125" bestFit="1" customWidth="1"/>
    <col min="8199" max="8199" width="8.375" bestFit="1" customWidth="1"/>
    <col min="8450" max="8450" width="26.375" bestFit="1" customWidth="1"/>
    <col min="8451" max="8451" width="14.25" bestFit="1" customWidth="1"/>
    <col min="8452" max="8452" width="11.125" customWidth="1"/>
    <col min="8453" max="8453" width="16.125" bestFit="1" customWidth="1"/>
    <col min="8455" max="8455" width="8.375" bestFit="1" customWidth="1"/>
    <col min="8706" max="8706" width="26.375" bestFit="1" customWidth="1"/>
    <col min="8707" max="8707" width="14.25" bestFit="1" customWidth="1"/>
    <col min="8708" max="8708" width="11.125" customWidth="1"/>
    <col min="8709" max="8709" width="16.125" bestFit="1" customWidth="1"/>
    <col min="8711" max="8711" width="8.375" bestFit="1" customWidth="1"/>
    <col min="8962" max="8962" width="26.375" bestFit="1" customWidth="1"/>
    <col min="8963" max="8963" width="14.25" bestFit="1" customWidth="1"/>
    <col min="8964" max="8964" width="11.125" customWidth="1"/>
    <col min="8965" max="8965" width="16.125" bestFit="1" customWidth="1"/>
    <col min="8967" max="8967" width="8.375" bestFit="1" customWidth="1"/>
    <col min="9218" max="9218" width="26.375" bestFit="1" customWidth="1"/>
    <col min="9219" max="9219" width="14.25" bestFit="1" customWidth="1"/>
    <col min="9220" max="9220" width="11.125" customWidth="1"/>
    <col min="9221" max="9221" width="16.125" bestFit="1" customWidth="1"/>
    <col min="9223" max="9223" width="8.375" bestFit="1" customWidth="1"/>
    <col min="9474" max="9474" width="26.375" bestFit="1" customWidth="1"/>
    <col min="9475" max="9475" width="14.25" bestFit="1" customWidth="1"/>
    <col min="9476" max="9476" width="11.125" customWidth="1"/>
    <col min="9477" max="9477" width="16.125" bestFit="1" customWidth="1"/>
    <col min="9479" max="9479" width="8.375" bestFit="1" customWidth="1"/>
    <col min="9730" max="9730" width="26.375" bestFit="1" customWidth="1"/>
    <col min="9731" max="9731" width="14.25" bestFit="1" customWidth="1"/>
    <col min="9732" max="9732" width="11.125" customWidth="1"/>
    <col min="9733" max="9733" width="16.125" bestFit="1" customWidth="1"/>
    <col min="9735" max="9735" width="8.375" bestFit="1" customWidth="1"/>
    <col min="9986" max="9986" width="26.375" bestFit="1" customWidth="1"/>
    <col min="9987" max="9987" width="14.25" bestFit="1" customWidth="1"/>
    <col min="9988" max="9988" width="11.125" customWidth="1"/>
    <col min="9989" max="9989" width="16.125" bestFit="1" customWidth="1"/>
    <col min="9991" max="9991" width="8.375" bestFit="1" customWidth="1"/>
    <col min="10242" max="10242" width="26.375" bestFit="1" customWidth="1"/>
    <col min="10243" max="10243" width="14.25" bestFit="1" customWidth="1"/>
    <col min="10244" max="10244" width="11.125" customWidth="1"/>
    <col min="10245" max="10245" width="16.125" bestFit="1" customWidth="1"/>
    <col min="10247" max="10247" width="8.375" bestFit="1" customWidth="1"/>
    <col min="10498" max="10498" width="26.375" bestFit="1" customWidth="1"/>
    <col min="10499" max="10499" width="14.25" bestFit="1" customWidth="1"/>
    <col min="10500" max="10500" width="11.125" customWidth="1"/>
    <col min="10501" max="10501" width="16.125" bestFit="1" customWidth="1"/>
    <col min="10503" max="10503" width="8.375" bestFit="1" customWidth="1"/>
    <col min="10754" max="10754" width="26.375" bestFit="1" customWidth="1"/>
    <col min="10755" max="10755" width="14.25" bestFit="1" customWidth="1"/>
    <col min="10756" max="10756" width="11.125" customWidth="1"/>
    <col min="10757" max="10757" width="16.125" bestFit="1" customWidth="1"/>
    <col min="10759" max="10759" width="8.375" bestFit="1" customWidth="1"/>
    <col min="11010" max="11010" width="26.375" bestFit="1" customWidth="1"/>
    <col min="11011" max="11011" width="14.25" bestFit="1" customWidth="1"/>
    <col min="11012" max="11012" width="11.125" customWidth="1"/>
    <col min="11013" max="11013" width="16.125" bestFit="1" customWidth="1"/>
    <col min="11015" max="11015" width="8.375" bestFit="1" customWidth="1"/>
    <col min="11266" max="11266" width="26.375" bestFit="1" customWidth="1"/>
    <col min="11267" max="11267" width="14.25" bestFit="1" customWidth="1"/>
    <col min="11268" max="11268" width="11.125" customWidth="1"/>
    <col min="11269" max="11269" width="16.125" bestFit="1" customWidth="1"/>
    <col min="11271" max="11271" width="8.375" bestFit="1" customWidth="1"/>
    <col min="11522" max="11522" width="26.375" bestFit="1" customWidth="1"/>
    <col min="11523" max="11523" width="14.25" bestFit="1" customWidth="1"/>
    <col min="11524" max="11524" width="11.125" customWidth="1"/>
    <col min="11525" max="11525" width="16.125" bestFit="1" customWidth="1"/>
    <col min="11527" max="11527" width="8.375" bestFit="1" customWidth="1"/>
    <col min="11778" max="11778" width="26.375" bestFit="1" customWidth="1"/>
    <col min="11779" max="11779" width="14.25" bestFit="1" customWidth="1"/>
    <col min="11780" max="11780" width="11.125" customWidth="1"/>
    <col min="11781" max="11781" width="16.125" bestFit="1" customWidth="1"/>
    <col min="11783" max="11783" width="8.375" bestFit="1" customWidth="1"/>
    <col min="12034" max="12034" width="26.375" bestFit="1" customWidth="1"/>
    <col min="12035" max="12035" width="14.25" bestFit="1" customWidth="1"/>
    <col min="12036" max="12036" width="11.125" customWidth="1"/>
    <col min="12037" max="12037" width="16.125" bestFit="1" customWidth="1"/>
    <col min="12039" max="12039" width="8.375" bestFit="1" customWidth="1"/>
    <col min="12290" max="12290" width="26.375" bestFit="1" customWidth="1"/>
    <col min="12291" max="12291" width="14.25" bestFit="1" customWidth="1"/>
    <col min="12292" max="12292" width="11.125" customWidth="1"/>
    <col min="12293" max="12293" width="16.125" bestFit="1" customWidth="1"/>
    <col min="12295" max="12295" width="8.375" bestFit="1" customWidth="1"/>
    <col min="12546" max="12546" width="26.375" bestFit="1" customWidth="1"/>
    <col min="12547" max="12547" width="14.25" bestFit="1" customWidth="1"/>
    <col min="12548" max="12548" width="11.125" customWidth="1"/>
    <col min="12549" max="12549" width="16.125" bestFit="1" customWidth="1"/>
    <col min="12551" max="12551" width="8.375" bestFit="1" customWidth="1"/>
    <col min="12802" max="12802" width="26.375" bestFit="1" customWidth="1"/>
    <col min="12803" max="12803" width="14.25" bestFit="1" customWidth="1"/>
    <col min="12804" max="12804" width="11.125" customWidth="1"/>
    <col min="12805" max="12805" width="16.125" bestFit="1" customWidth="1"/>
    <col min="12807" max="12807" width="8.375" bestFit="1" customWidth="1"/>
    <col min="13058" max="13058" width="26.375" bestFit="1" customWidth="1"/>
    <col min="13059" max="13059" width="14.25" bestFit="1" customWidth="1"/>
    <col min="13060" max="13060" width="11.125" customWidth="1"/>
    <col min="13061" max="13061" width="16.125" bestFit="1" customWidth="1"/>
    <col min="13063" max="13063" width="8.375" bestFit="1" customWidth="1"/>
    <col min="13314" max="13314" width="26.375" bestFit="1" customWidth="1"/>
    <col min="13315" max="13315" width="14.25" bestFit="1" customWidth="1"/>
    <col min="13316" max="13316" width="11.125" customWidth="1"/>
    <col min="13317" max="13317" width="16.125" bestFit="1" customWidth="1"/>
    <col min="13319" max="13319" width="8.375" bestFit="1" customWidth="1"/>
    <col min="13570" max="13570" width="26.375" bestFit="1" customWidth="1"/>
    <col min="13571" max="13571" width="14.25" bestFit="1" customWidth="1"/>
    <col min="13572" max="13572" width="11.125" customWidth="1"/>
    <col min="13573" max="13573" width="16.125" bestFit="1" customWidth="1"/>
    <col min="13575" max="13575" width="8.375" bestFit="1" customWidth="1"/>
    <col min="13826" max="13826" width="26.375" bestFit="1" customWidth="1"/>
    <col min="13827" max="13827" width="14.25" bestFit="1" customWidth="1"/>
    <col min="13828" max="13828" width="11.125" customWidth="1"/>
    <col min="13829" max="13829" width="16.125" bestFit="1" customWidth="1"/>
    <col min="13831" max="13831" width="8.375" bestFit="1" customWidth="1"/>
    <col min="14082" max="14082" width="26.375" bestFit="1" customWidth="1"/>
    <col min="14083" max="14083" width="14.25" bestFit="1" customWidth="1"/>
    <col min="14084" max="14084" width="11.125" customWidth="1"/>
    <col min="14085" max="14085" width="16.125" bestFit="1" customWidth="1"/>
    <col min="14087" max="14087" width="8.375" bestFit="1" customWidth="1"/>
    <col min="14338" max="14338" width="26.375" bestFit="1" customWidth="1"/>
    <col min="14339" max="14339" width="14.25" bestFit="1" customWidth="1"/>
    <col min="14340" max="14340" width="11.125" customWidth="1"/>
    <col min="14341" max="14341" width="16.125" bestFit="1" customWidth="1"/>
    <col min="14343" max="14343" width="8.375" bestFit="1" customWidth="1"/>
    <col min="14594" max="14594" width="26.375" bestFit="1" customWidth="1"/>
    <col min="14595" max="14595" width="14.25" bestFit="1" customWidth="1"/>
    <col min="14596" max="14596" width="11.125" customWidth="1"/>
    <col min="14597" max="14597" width="16.125" bestFit="1" customWidth="1"/>
    <col min="14599" max="14599" width="8.375" bestFit="1" customWidth="1"/>
    <col min="14850" max="14850" width="26.375" bestFit="1" customWidth="1"/>
    <col min="14851" max="14851" width="14.25" bestFit="1" customWidth="1"/>
    <col min="14852" max="14852" width="11.125" customWidth="1"/>
    <col min="14853" max="14853" width="16.125" bestFit="1" customWidth="1"/>
    <col min="14855" max="14855" width="8.375" bestFit="1" customWidth="1"/>
    <col min="15106" max="15106" width="26.375" bestFit="1" customWidth="1"/>
    <col min="15107" max="15107" width="14.25" bestFit="1" customWidth="1"/>
    <col min="15108" max="15108" width="11.125" customWidth="1"/>
    <col min="15109" max="15109" width="16.125" bestFit="1" customWidth="1"/>
    <col min="15111" max="15111" width="8.375" bestFit="1" customWidth="1"/>
    <col min="15362" max="15362" width="26.375" bestFit="1" customWidth="1"/>
    <col min="15363" max="15363" width="14.25" bestFit="1" customWidth="1"/>
    <col min="15364" max="15364" width="11.125" customWidth="1"/>
    <col min="15365" max="15365" width="16.125" bestFit="1" customWidth="1"/>
    <col min="15367" max="15367" width="8.375" bestFit="1" customWidth="1"/>
    <col min="15618" max="15618" width="26.375" bestFit="1" customWidth="1"/>
    <col min="15619" max="15619" width="14.25" bestFit="1" customWidth="1"/>
    <col min="15620" max="15620" width="11.125" customWidth="1"/>
    <col min="15621" max="15621" width="16.125" bestFit="1" customWidth="1"/>
    <col min="15623" max="15623" width="8.375" bestFit="1" customWidth="1"/>
    <col min="15874" max="15874" width="26.375" bestFit="1" customWidth="1"/>
    <col min="15875" max="15875" width="14.25" bestFit="1" customWidth="1"/>
    <col min="15876" max="15876" width="11.125" customWidth="1"/>
    <col min="15877" max="15877" width="16.125" bestFit="1" customWidth="1"/>
    <col min="15879" max="15879" width="8.375" bestFit="1" customWidth="1"/>
    <col min="16130" max="16130" width="26.375" bestFit="1" customWidth="1"/>
    <col min="16131" max="16131" width="14.25" bestFit="1" customWidth="1"/>
    <col min="16132" max="16132" width="11.125" customWidth="1"/>
    <col min="16133" max="16133" width="16.125" bestFit="1" customWidth="1"/>
    <col min="16135" max="16135" width="8.375" bestFit="1" customWidth="1"/>
  </cols>
  <sheetData>
    <row r="2" spans="2:7" x14ac:dyDescent="0.2">
      <c r="B2" s="298" t="s">
        <v>196</v>
      </c>
    </row>
    <row r="3" spans="2:7" x14ac:dyDescent="0.2">
      <c r="B3" s="299">
        <v>766385.83</v>
      </c>
    </row>
    <row r="4" spans="2:7" ht="25.5" x14ac:dyDescent="0.2">
      <c r="B4" s="298" t="s">
        <v>197</v>
      </c>
      <c r="C4" s="298" t="s">
        <v>198</v>
      </c>
      <c r="D4" s="298" t="s">
        <v>199</v>
      </c>
      <c r="E4" s="298" t="s">
        <v>20</v>
      </c>
    </row>
    <row r="5" spans="2:7" x14ac:dyDescent="0.2">
      <c r="B5" s="269" t="s">
        <v>169</v>
      </c>
      <c r="C5" s="300">
        <v>306162.78000000003</v>
      </c>
      <c r="D5" s="301">
        <f>C5/$C$13</f>
        <v>0.39948903551127263</v>
      </c>
      <c r="E5" s="302">
        <f>D5*$B$3</f>
        <v>306162.73605620611</v>
      </c>
    </row>
    <row r="6" spans="2:7" x14ac:dyDescent="0.2">
      <c r="B6" s="269" t="s">
        <v>201</v>
      </c>
      <c r="C6" s="300">
        <v>27554.65</v>
      </c>
      <c r="D6" s="301">
        <f t="shared" ref="D6:D12" si="0">C6/$C$13</f>
        <v>3.5954012935049413E-2</v>
      </c>
      <c r="E6" s="302">
        <f t="shared" ref="E6:E12" si="1">D6*$B$3</f>
        <v>27554.64604505858</v>
      </c>
    </row>
    <row r="7" spans="2:7" x14ac:dyDescent="0.2">
      <c r="B7" s="269" t="s">
        <v>202</v>
      </c>
      <c r="C7" s="300">
        <v>97267.92</v>
      </c>
      <c r="D7" s="301">
        <f t="shared" si="0"/>
        <v>0.12691767283726527</v>
      </c>
      <c r="E7" s="302">
        <f t="shared" si="1"/>
        <v>97267.90603905599</v>
      </c>
    </row>
    <row r="8" spans="2:7" x14ac:dyDescent="0.2">
      <c r="B8" s="269" t="s">
        <v>203</v>
      </c>
      <c r="C8" s="300">
        <v>101930.4</v>
      </c>
      <c r="D8" s="301">
        <f t="shared" si="0"/>
        <v>0.13300139613730388</v>
      </c>
      <c r="E8" s="302">
        <f t="shared" si="1"/>
        <v>101930.38536984642</v>
      </c>
    </row>
    <row r="9" spans="2:7" x14ac:dyDescent="0.2">
      <c r="B9" s="273" t="s">
        <v>204</v>
      </c>
      <c r="C9" s="300">
        <v>74640</v>
      </c>
      <c r="D9" s="301">
        <f t="shared" si="0"/>
        <v>9.7392183369126015E-2</v>
      </c>
      <c r="E9" s="302">
        <f t="shared" si="1"/>
        <v>74639.98928685984</v>
      </c>
    </row>
    <row r="10" spans="2:7" x14ac:dyDescent="0.2">
      <c r="B10" s="269" t="s">
        <v>46</v>
      </c>
      <c r="C10" s="300">
        <v>2713.33</v>
      </c>
      <c r="D10" s="301">
        <f t="shared" si="0"/>
        <v>3.5404224665186316E-3</v>
      </c>
      <c r="E10" s="302">
        <f t="shared" si="1"/>
        <v>2713.3296105535287</v>
      </c>
    </row>
    <row r="11" spans="2:7" x14ac:dyDescent="0.2">
      <c r="B11" s="269" t="s">
        <v>83</v>
      </c>
      <c r="C11" s="300">
        <v>16337.92</v>
      </c>
      <c r="D11" s="301">
        <f t="shared" si="0"/>
        <v>2.131813639483E-2</v>
      </c>
      <c r="E11" s="302">
        <f t="shared" si="1"/>
        <v>16337.917655004996</v>
      </c>
    </row>
    <row r="12" spans="2:7" x14ac:dyDescent="0.2">
      <c r="B12" s="269" t="s">
        <v>84</v>
      </c>
      <c r="C12" s="300">
        <v>139778.94</v>
      </c>
      <c r="D12" s="301">
        <f t="shared" si="0"/>
        <v>0.18238714034863429</v>
      </c>
      <c r="E12" s="302">
        <f t="shared" si="1"/>
        <v>139778.91993741458</v>
      </c>
    </row>
    <row r="13" spans="2:7" x14ac:dyDescent="0.2">
      <c r="B13" s="339" t="s">
        <v>200</v>
      </c>
      <c r="C13" s="341">
        <f>SUM(C5:C12)</f>
        <v>766385.94</v>
      </c>
      <c r="D13" s="342">
        <f>SUM(D5:D12)</f>
        <v>1.0000000000000002</v>
      </c>
      <c r="E13" s="343">
        <f>SUM(E5:E12)</f>
        <v>766385.83000000007</v>
      </c>
    </row>
    <row r="14" spans="2:7" x14ac:dyDescent="0.2">
      <c r="B14" s="340"/>
      <c r="C14" s="340"/>
      <c r="D14" s="342"/>
      <c r="E14" s="343"/>
      <c r="G14" s="303"/>
    </row>
    <row r="18" spans="2:9" x14ac:dyDescent="0.2">
      <c r="B18" s="298" t="s">
        <v>196</v>
      </c>
    </row>
    <row r="19" spans="2:9" x14ac:dyDescent="0.2">
      <c r="B19" s="299">
        <v>657651.82999999996</v>
      </c>
      <c r="G19" s="210"/>
    </row>
    <row r="20" spans="2:9" ht="25.5" x14ac:dyDescent="0.2">
      <c r="B20" s="298" t="s">
        <v>197</v>
      </c>
      <c r="C20" s="298" t="s">
        <v>198</v>
      </c>
      <c r="D20" s="298" t="s">
        <v>199</v>
      </c>
      <c r="E20" s="298" t="s">
        <v>20</v>
      </c>
    </row>
    <row r="21" spans="2:9" x14ac:dyDescent="0.2">
      <c r="B21" s="269" t="s">
        <v>169</v>
      </c>
      <c r="C21" s="300">
        <v>306162.78000000003</v>
      </c>
      <c r="D21" s="301">
        <f>C21/$C$29</f>
        <v>0.46553931127964787</v>
      </c>
      <c r="E21" s="302">
        <f t="shared" ref="E21:E28" si="2">D21*$B$19</f>
        <v>306162.78000000003</v>
      </c>
    </row>
    <row r="22" spans="2:9" x14ac:dyDescent="0.2">
      <c r="B22" s="269" t="s">
        <v>201</v>
      </c>
      <c r="C22" s="300">
        <v>27554.65</v>
      </c>
      <c r="D22" s="301">
        <f t="shared" ref="D22:D28" si="3">C22/$C$29</f>
        <v>4.1898537711056019E-2</v>
      </c>
      <c r="E22" s="302">
        <f t="shared" si="2"/>
        <v>27554.65</v>
      </c>
    </row>
    <row r="23" spans="2:9" x14ac:dyDescent="0.2">
      <c r="B23" s="269" t="s">
        <v>202</v>
      </c>
      <c r="C23" s="300">
        <v>97267.92</v>
      </c>
      <c r="D23" s="301">
        <f t="shared" si="3"/>
        <v>0.14790184648311555</v>
      </c>
      <c r="E23" s="302">
        <f t="shared" si="2"/>
        <v>97267.92</v>
      </c>
    </row>
    <row r="24" spans="2:9" x14ac:dyDescent="0.2">
      <c r="B24" s="269" t="s">
        <v>203</v>
      </c>
      <c r="C24" s="300">
        <v>101930.4</v>
      </c>
      <c r="D24" s="301">
        <f t="shared" si="3"/>
        <v>0.15499143368916041</v>
      </c>
      <c r="E24" s="302">
        <f t="shared" si="2"/>
        <v>101930.39999999998</v>
      </c>
    </row>
    <row r="25" spans="2:9" x14ac:dyDescent="0.2">
      <c r="B25" s="273" t="s">
        <v>204</v>
      </c>
      <c r="C25" s="300">
        <v>74640</v>
      </c>
      <c r="D25" s="301">
        <f t="shared" si="3"/>
        <v>0.11349470433314236</v>
      </c>
      <c r="E25" s="302">
        <f t="shared" si="2"/>
        <v>74640</v>
      </c>
    </row>
    <row r="26" spans="2:9" x14ac:dyDescent="0.2">
      <c r="B26" s="269" t="s">
        <v>46</v>
      </c>
      <c r="C26" s="300">
        <v>2713.33</v>
      </c>
      <c r="D26" s="301">
        <f t="shared" si="3"/>
        <v>4.125784915705321E-3</v>
      </c>
      <c r="E26" s="302">
        <f t="shared" si="2"/>
        <v>2713.33</v>
      </c>
    </row>
    <row r="27" spans="2:9" x14ac:dyDescent="0.2">
      <c r="B27" s="269" t="s">
        <v>83</v>
      </c>
      <c r="C27" s="300">
        <v>16337.92</v>
      </c>
      <c r="D27" s="301">
        <f t="shared" si="3"/>
        <v>2.4842810822863524E-2</v>
      </c>
      <c r="E27" s="302">
        <f t="shared" si="2"/>
        <v>16337.920000000002</v>
      </c>
    </row>
    <row r="28" spans="2:9" x14ac:dyDescent="0.2">
      <c r="B28" s="269" t="s">
        <v>84</v>
      </c>
      <c r="C28" s="300">
        <v>31044.83</v>
      </c>
      <c r="D28" s="301">
        <f t="shared" si="3"/>
        <v>4.7205570765309061E-2</v>
      </c>
      <c r="E28" s="302">
        <f t="shared" si="2"/>
        <v>31044.83</v>
      </c>
      <c r="I28" s="210"/>
    </row>
    <row r="29" spans="2:9" x14ac:dyDescent="0.2">
      <c r="B29" s="339" t="s">
        <v>200</v>
      </c>
      <c r="C29" s="341">
        <f>SUM(C21:C28)</f>
        <v>657651.82999999996</v>
      </c>
      <c r="D29" s="342">
        <f>SUM(D21:D28)</f>
        <v>1</v>
      </c>
      <c r="E29" s="343">
        <f>SUM(E21:E28)</f>
        <v>657651.82999999996</v>
      </c>
    </row>
    <row r="30" spans="2:9" x14ac:dyDescent="0.2">
      <c r="B30" s="340"/>
      <c r="C30" s="340"/>
      <c r="D30" s="342"/>
      <c r="E30" s="343"/>
    </row>
    <row r="34" spans="3:7" x14ac:dyDescent="0.2">
      <c r="C34" s="210"/>
      <c r="E34" s="304"/>
      <c r="F34" s="210"/>
      <c r="G34" s="304"/>
    </row>
    <row r="37" spans="3:7" x14ac:dyDescent="0.2">
      <c r="C37" s="210"/>
    </row>
    <row r="38" spans="3:7" x14ac:dyDescent="0.2">
      <c r="C38" s="210"/>
    </row>
    <row r="39" spans="3:7" x14ac:dyDescent="0.2">
      <c r="C39" s="210"/>
    </row>
  </sheetData>
  <mergeCells count="8">
    <mergeCell ref="B13:B14"/>
    <mergeCell ref="C13:C14"/>
    <mergeCell ref="D13:D14"/>
    <mergeCell ref="E13:E14"/>
    <mergeCell ref="B29:B30"/>
    <mergeCell ref="C29:C30"/>
    <mergeCell ref="D29:D30"/>
    <mergeCell ref="E29:E30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A1002"/>
  <sheetViews>
    <sheetView zoomScale="80" zoomScaleNormal="80" workbookViewId="0">
      <selection activeCell="M13" sqref="M13"/>
    </sheetView>
  </sheetViews>
  <sheetFormatPr defaultColWidth="12.625" defaultRowHeight="15" customHeight="1" x14ac:dyDescent="0.2"/>
  <cols>
    <col min="1" max="1" width="21.25" customWidth="1"/>
    <col min="2" max="2" width="13" customWidth="1"/>
    <col min="3" max="3" width="24.75" customWidth="1"/>
    <col min="4" max="4" width="19.375" customWidth="1"/>
    <col min="5" max="5" width="15.625" customWidth="1"/>
    <col min="6" max="6" width="20.25" customWidth="1"/>
    <col min="7" max="7" width="23" customWidth="1"/>
    <col min="8" max="24" width="7.625" customWidth="1"/>
  </cols>
  <sheetData>
    <row r="1" spans="1:27" ht="12.75" customHeight="1" thickBo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7" ht="65.25" customHeight="1" x14ac:dyDescent="0.25">
      <c r="A2" s="512"/>
      <c r="B2" s="513"/>
      <c r="C2" s="513"/>
      <c r="D2" s="513"/>
      <c r="E2" s="513"/>
      <c r="F2" s="513"/>
      <c r="G2" s="514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Z2" t="s">
        <v>106</v>
      </c>
      <c r="AA2" t="s">
        <v>105</v>
      </c>
    </row>
    <row r="3" spans="1:27" ht="12.75" customHeight="1" x14ac:dyDescent="0.25">
      <c r="A3" s="515"/>
      <c r="B3" s="516"/>
      <c r="C3" s="516"/>
      <c r="D3" s="516"/>
      <c r="E3" s="516"/>
      <c r="F3" s="516"/>
      <c r="G3" s="517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</row>
    <row r="4" spans="1:27" ht="23.25" customHeight="1" x14ac:dyDescent="0.25">
      <c r="A4" s="396" t="s">
        <v>53</v>
      </c>
      <c r="B4" s="516"/>
      <c r="C4" s="516"/>
      <c r="D4" s="516"/>
      <c r="E4" s="516"/>
      <c r="F4" s="516"/>
      <c r="G4" s="517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27" ht="12.75" customHeight="1" thickBot="1" x14ac:dyDescent="0.3">
      <c r="A5" s="518"/>
      <c r="B5" s="516"/>
      <c r="C5" s="516"/>
      <c r="D5" s="516"/>
      <c r="E5" s="516"/>
      <c r="F5" s="516"/>
      <c r="G5" s="517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</row>
    <row r="6" spans="1:27" ht="21" customHeight="1" thickBot="1" x14ac:dyDescent="0.25">
      <c r="A6" s="423" t="s">
        <v>214</v>
      </c>
      <c r="B6" s="424"/>
      <c r="C6" s="424"/>
      <c r="D6" s="424"/>
      <c r="E6" s="424"/>
      <c r="F6" s="424"/>
      <c r="G6" s="424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1:27" ht="12.75" customHeight="1" x14ac:dyDescent="0.25">
      <c r="A7" s="519"/>
      <c r="B7" s="520"/>
      <c r="C7" s="520"/>
      <c r="D7" s="520"/>
      <c r="E7" s="520"/>
      <c r="F7" s="520"/>
      <c r="G7" s="5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</row>
    <row r="8" spans="1:27" ht="23.25" customHeight="1" x14ac:dyDescent="0.25">
      <c r="A8" s="396" t="s">
        <v>116</v>
      </c>
      <c r="B8" s="516"/>
      <c r="C8" s="516"/>
      <c r="D8" s="516"/>
      <c r="E8" s="516"/>
      <c r="F8" s="516"/>
      <c r="G8" s="516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7" ht="12.75" customHeight="1" x14ac:dyDescent="0.25">
      <c r="A9" s="524"/>
      <c r="B9" s="525"/>
      <c r="C9" s="525"/>
      <c r="D9" s="525"/>
      <c r="E9" s="525"/>
      <c r="F9" s="525"/>
      <c r="G9" s="526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7" ht="34.5" customHeight="1" x14ac:dyDescent="0.2">
      <c r="A10" s="527" t="s">
        <v>209</v>
      </c>
      <c r="B10" s="520"/>
      <c r="C10" s="520"/>
      <c r="D10" s="520"/>
      <c r="E10" s="528"/>
      <c r="F10" s="79" t="s">
        <v>142</v>
      </c>
      <c r="G10" s="80" t="s">
        <v>120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</row>
    <row r="11" spans="1:27" ht="33" customHeight="1" x14ac:dyDescent="0.2">
      <c r="A11" s="529"/>
      <c r="B11" s="525"/>
      <c r="C11" s="525"/>
      <c r="D11" s="525"/>
      <c r="E11" s="530"/>
      <c r="F11" s="79" t="s">
        <v>121</v>
      </c>
      <c r="G11" s="80" t="s">
        <v>122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7" ht="5.25" customHeight="1" x14ac:dyDescent="0.25">
      <c r="A12" s="518"/>
      <c r="B12" s="516"/>
      <c r="C12" s="516"/>
      <c r="D12" s="516"/>
      <c r="E12" s="516"/>
      <c r="F12" s="516"/>
      <c r="G12" s="517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1:27" ht="85.5" customHeight="1" x14ac:dyDescent="0.2">
      <c r="A13" s="155" t="s">
        <v>54</v>
      </c>
      <c r="B13" s="156" t="s">
        <v>55</v>
      </c>
      <c r="C13" s="156" t="s">
        <v>56</v>
      </c>
      <c r="D13" s="156" t="s">
        <v>57</v>
      </c>
      <c r="E13" s="156" t="s">
        <v>58</v>
      </c>
      <c r="F13" s="156" t="s">
        <v>59</v>
      </c>
      <c r="G13" s="157" t="s">
        <v>60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7" ht="12.75" customHeight="1" x14ac:dyDescent="0.25">
      <c r="A14" s="158"/>
      <c r="B14" s="159"/>
      <c r="C14" s="159"/>
      <c r="D14" s="159"/>
      <c r="E14" s="159"/>
      <c r="F14" s="159"/>
      <c r="G14" s="160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7" ht="12.75" customHeight="1" x14ac:dyDescent="0.25">
      <c r="A15" s="158"/>
      <c r="B15" s="159"/>
      <c r="C15" s="159"/>
      <c r="D15" s="159"/>
      <c r="E15" s="159"/>
      <c r="F15" s="159"/>
      <c r="G15" s="160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27" ht="18.75" customHeight="1" x14ac:dyDescent="0.25">
      <c r="A16" s="531" t="s">
        <v>61</v>
      </c>
      <c r="B16" s="520"/>
      <c r="C16" s="520"/>
      <c r="D16" s="520"/>
      <c r="E16" s="520"/>
      <c r="F16" s="520"/>
      <c r="G16" s="5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ht="12.75" customHeight="1" x14ac:dyDescent="0.25">
      <c r="A17" s="158"/>
      <c r="B17" s="159"/>
      <c r="C17" s="159"/>
      <c r="D17" s="159"/>
      <c r="E17" s="159"/>
      <c r="F17" s="159"/>
      <c r="G17" s="16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ht="12.75" customHeight="1" x14ac:dyDescent="0.25">
      <c r="A18" s="158"/>
      <c r="B18" s="159"/>
      <c r="C18" s="159"/>
      <c r="D18" s="159"/>
      <c r="E18" s="159"/>
      <c r="F18" s="159"/>
      <c r="G18" s="160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:24" ht="12.75" customHeight="1" x14ac:dyDescent="0.25">
      <c r="A19" s="158"/>
      <c r="B19" s="159"/>
      <c r="C19" s="159"/>
      <c r="D19" s="159"/>
      <c r="E19" s="159"/>
      <c r="F19" s="159"/>
      <c r="G19" s="160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4" ht="12.75" customHeight="1" x14ac:dyDescent="0.25">
      <c r="A20" s="158"/>
      <c r="B20" s="159"/>
      <c r="C20" s="159"/>
      <c r="D20" s="159"/>
      <c r="E20" s="159"/>
      <c r="F20" s="159"/>
      <c r="G20" s="160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ht="12.75" customHeight="1" x14ac:dyDescent="0.25">
      <c r="A21" s="158"/>
      <c r="B21" s="159"/>
      <c r="C21" s="159"/>
      <c r="D21" s="159"/>
      <c r="E21" s="159"/>
      <c r="F21" s="159"/>
      <c r="G21" s="16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ht="12.75" customHeight="1" thickBot="1" x14ac:dyDescent="0.3">
      <c r="A22" s="532" t="s">
        <v>62</v>
      </c>
      <c r="B22" s="533"/>
      <c r="C22" s="533"/>
      <c r="D22" s="533"/>
      <c r="E22" s="533"/>
      <c r="F22" s="534"/>
      <c r="G22" s="165">
        <f>SUM(G17:G21)</f>
        <v>0</v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4" ht="16.5" customHeight="1" x14ac:dyDescent="0.25">
      <c r="A23" s="535"/>
      <c r="B23" s="536"/>
      <c r="C23" s="536"/>
      <c r="D23" s="536"/>
      <c r="E23" s="536"/>
      <c r="F23" s="536"/>
      <c r="G23" s="537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12.75" customHeight="1" x14ac:dyDescent="0.25">
      <c r="A24" s="522" t="s">
        <v>266</v>
      </c>
      <c r="B24" s="361"/>
      <c r="C24" s="361"/>
      <c r="D24" s="361"/>
      <c r="E24" s="361"/>
      <c r="F24" s="361"/>
      <c r="G24" s="366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12.75" customHeight="1" x14ac:dyDescent="0.25">
      <c r="A25" s="161"/>
      <c r="B25" s="163"/>
      <c r="C25" s="163"/>
      <c r="D25" s="163"/>
      <c r="E25" s="163"/>
      <c r="F25" s="163"/>
      <c r="G25" s="162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</row>
    <row r="26" spans="1:24" ht="12.75" customHeight="1" x14ac:dyDescent="0.25">
      <c r="A26" s="161"/>
      <c r="B26" s="163"/>
      <c r="C26" s="163"/>
      <c r="D26" s="163"/>
      <c r="E26" s="163"/>
      <c r="F26" s="163"/>
      <c r="G26" s="162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1:24" ht="12.75" customHeight="1" x14ac:dyDescent="0.25">
      <c r="A27" s="161"/>
      <c r="B27" s="163"/>
      <c r="C27" s="163"/>
      <c r="D27" s="163"/>
      <c r="E27" s="163"/>
      <c r="F27" s="163"/>
      <c r="G27" s="162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1:24" ht="24" customHeight="1" x14ac:dyDescent="0.25">
      <c r="A28" s="522" t="s">
        <v>52</v>
      </c>
      <c r="B28" s="361"/>
      <c r="C28" s="361"/>
      <c r="D28" s="65"/>
      <c r="E28" s="523" t="s">
        <v>52</v>
      </c>
      <c r="F28" s="361"/>
      <c r="G28" s="366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</row>
    <row r="29" spans="1:24" ht="15" customHeight="1" x14ac:dyDescent="0.25">
      <c r="A29" s="522" t="s">
        <v>77</v>
      </c>
      <c r="B29" s="361"/>
      <c r="C29" s="361"/>
      <c r="D29" s="65"/>
      <c r="E29" s="523" t="s">
        <v>11</v>
      </c>
      <c r="F29" s="361"/>
      <c r="G29" s="366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4" ht="15.75" customHeight="1" x14ac:dyDescent="0.25">
      <c r="A30" s="522" t="s">
        <v>81</v>
      </c>
      <c r="B30" s="361"/>
      <c r="C30" s="361"/>
      <c r="D30" s="65"/>
      <c r="E30" s="523" t="s">
        <v>12</v>
      </c>
      <c r="F30" s="361"/>
      <c r="G30" s="366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4" ht="15.75" customHeight="1" thickBot="1" x14ac:dyDescent="0.25">
      <c r="A31" s="164"/>
      <c r="B31" s="166"/>
      <c r="C31" s="166"/>
      <c r="D31" s="167"/>
      <c r="E31" s="166"/>
      <c r="F31" s="166"/>
      <c r="G31" s="168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</row>
    <row r="32" spans="1:24" ht="12.75" customHeight="1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</row>
    <row r="33" spans="1:24" ht="12.75" customHeight="1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spans="1:24" ht="12.7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ht="12.7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4" ht="12.7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 ht="12.7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4" ht="12.7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</row>
    <row r="39" spans="1:24" ht="12.7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</row>
    <row r="40" spans="1:24" ht="12.7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</row>
    <row r="41" spans="1:24" ht="12.7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</row>
    <row r="42" spans="1:24" ht="12.7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</row>
    <row r="43" spans="1:24" ht="12.7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</row>
    <row r="44" spans="1:24" ht="12.7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</row>
    <row r="45" spans="1:24" ht="12.7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</row>
    <row r="46" spans="1:24" ht="12.7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</row>
    <row r="47" spans="1:24" ht="12.7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</row>
    <row r="48" spans="1:24" ht="12.7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ht="12.7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4" ht="12.7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</row>
    <row r="51" spans="1:24" ht="12.7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</row>
    <row r="52" spans="1:24" ht="12.7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1:24" ht="12.7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</row>
    <row r="54" spans="1:24" ht="12.7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</row>
    <row r="55" spans="1:24" ht="12.7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4" ht="12.7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</row>
    <row r="57" spans="1:24" ht="12.7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4" ht="12.7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</row>
    <row r="59" spans="1:24" ht="12.7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</row>
    <row r="60" spans="1:24" ht="12.7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ht="12.7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</row>
    <row r="62" spans="1:24" ht="12.7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</row>
    <row r="63" spans="1:24" ht="12.7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</row>
    <row r="64" spans="1:24" ht="12.7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</row>
    <row r="65" spans="1:24" ht="12.7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</row>
    <row r="66" spans="1:24" ht="12.7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</row>
    <row r="67" spans="1:24" ht="12.7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</row>
    <row r="68" spans="1:24" ht="12.7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</row>
    <row r="69" spans="1:24" ht="12.7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</row>
    <row r="70" spans="1:24" ht="12.7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</row>
    <row r="71" spans="1:24" ht="12.7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</row>
    <row r="72" spans="1:24" ht="12.7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 ht="12.7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</row>
    <row r="74" spans="1:24" ht="12.7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 ht="12.7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</row>
    <row r="76" spans="1:24" ht="12.7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</row>
    <row r="77" spans="1:24" ht="12.7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</row>
    <row r="78" spans="1:24" ht="12.7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</row>
    <row r="79" spans="1:24" ht="12.7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</row>
    <row r="80" spans="1:24" ht="12.7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</row>
    <row r="81" spans="1:24" ht="12.7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1:24" ht="12.7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</row>
    <row r="83" spans="1:24" ht="12.7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1:24" ht="12.7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</row>
    <row r="85" spans="1:24" ht="12.7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</row>
    <row r="86" spans="1:24" ht="12.7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</row>
    <row r="87" spans="1:24" ht="12.7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</row>
    <row r="88" spans="1:24" ht="12.7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</row>
    <row r="89" spans="1:24" ht="12.7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</row>
    <row r="90" spans="1:24" ht="12.7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1:24" ht="12.7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</row>
    <row r="92" spans="1:24" ht="12.7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</row>
    <row r="93" spans="1:24" ht="12.7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</row>
    <row r="94" spans="1:24" ht="12.7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</row>
    <row r="95" spans="1:24" ht="12.7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</row>
    <row r="96" spans="1:24" ht="12.7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</row>
    <row r="97" spans="1:24" ht="12.7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</row>
    <row r="98" spans="1:24" ht="12.7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</row>
    <row r="99" spans="1:24" ht="12.7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</row>
    <row r="100" spans="1:24" ht="12.7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</row>
    <row r="101" spans="1:24" ht="12.7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</row>
    <row r="102" spans="1:24" ht="12.7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</row>
    <row r="103" spans="1:24" ht="12.7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</row>
    <row r="104" spans="1:24" ht="12.7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</row>
    <row r="105" spans="1:24" ht="12.7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</row>
    <row r="106" spans="1:24" ht="12.7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</row>
    <row r="107" spans="1:24" ht="12.7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</row>
    <row r="108" spans="1:24" ht="12.7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</row>
    <row r="109" spans="1:24" ht="12.7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</row>
    <row r="110" spans="1:24" ht="12.7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</row>
    <row r="111" spans="1:24" ht="12.7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</row>
    <row r="112" spans="1:24" ht="12.7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1:24" ht="12.7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</row>
    <row r="114" spans="1:24" ht="12.7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</row>
    <row r="115" spans="1:24" ht="12.7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</row>
    <row r="116" spans="1:24" ht="12.7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ht="12.7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</row>
    <row r="118" spans="1:24" ht="12.7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</row>
    <row r="119" spans="1:24" ht="12.7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</row>
    <row r="120" spans="1:24" ht="12.7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</row>
    <row r="121" spans="1:24" ht="12.7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</row>
    <row r="122" spans="1:24" ht="12.7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</row>
    <row r="123" spans="1:24" ht="12.7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</row>
    <row r="124" spans="1:24" ht="12.7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</row>
    <row r="125" spans="1:24" ht="12.7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</row>
    <row r="126" spans="1:24" ht="12.7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</row>
    <row r="127" spans="1:24" ht="12.7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</row>
    <row r="128" spans="1:24" ht="12.7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 ht="12.7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</row>
    <row r="130" spans="1:24" ht="12.7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</row>
    <row r="131" spans="1:24" ht="12.7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</row>
    <row r="132" spans="1:24" ht="12.7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</row>
    <row r="133" spans="1:24" ht="12.7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 ht="12.7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</row>
    <row r="135" spans="1:24" ht="12.7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</row>
    <row r="136" spans="1:24" ht="12.7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</row>
    <row r="137" spans="1:24" ht="12.7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</row>
    <row r="138" spans="1:24" ht="12.7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</row>
    <row r="139" spans="1:24" ht="12.7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</row>
    <row r="140" spans="1:24" ht="12.7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</row>
    <row r="141" spans="1:24" ht="12.7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</row>
    <row r="142" spans="1:24" ht="12.7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1:24" ht="12.7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</row>
    <row r="144" spans="1:24" ht="12.7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</row>
    <row r="145" spans="1:24" ht="12.7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</row>
    <row r="146" spans="1:24" ht="12.7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</row>
    <row r="147" spans="1:24" ht="12.7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</row>
    <row r="148" spans="1:24" ht="12.7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</row>
    <row r="149" spans="1:24" ht="12.7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1:24" ht="12.7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</row>
    <row r="151" spans="1:24" ht="12.7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</row>
    <row r="152" spans="1:24" ht="12.7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</row>
    <row r="153" spans="1:24" ht="12.7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</row>
    <row r="154" spans="1:24" ht="12.7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</row>
    <row r="155" spans="1:24" ht="12.7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</row>
    <row r="156" spans="1:24" ht="12.7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</row>
    <row r="157" spans="1:24" ht="12.7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</row>
    <row r="158" spans="1:24" ht="12.7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</row>
    <row r="159" spans="1:24" ht="12.7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</row>
    <row r="160" spans="1:24" ht="12.7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</row>
    <row r="161" spans="1:24" ht="12.7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</row>
    <row r="162" spans="1:24" ht="12.7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</row>
    <row r="163" spans="1:24" ht="12.7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</row>
    <row r="164" spans="1:24" ht="12.7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</row>
    <row r="165" spans="1:24" ht="12.7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</row>
    <row r="166" spans="1:24" ht="12.7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</row>
    <row r="167" spans="1:24" ht="12.7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</row>
    <row r="168" spans="1:24" ht="12.7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</row>
    <row r="169" spans="1:24" ht="12.7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</row>
    <row r="170" spans="1:24" ht="12.7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</row>
    <row r="171" spans="1:24" ht="12.7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</row>
    <row r="172" spans="1:24" ht="12.7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</row>
    <row r="173" spans="1:24" ht="12.75" customHeight="1" x14ac:dyDescent="0.2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</row>
    <row r="174" spans="1:24" ht="12.75" customHeight="1" x14ac:dyDescent="0.2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</row>
    <row r="175" spans="1:24" ht="12.75" customHeight="1" x14ac:dyDescent="0.2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</row>
    <row r="176" spans="1:24" ht="12.75" customHeight="1" x14ac:dyDescent="0.2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</row>
    <row r="177" spans="1:24" ht="12.75" customHeight="1" x14ac:dyDescent="0.2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</row>
    <row r="178" spans="1:24" ht="12.75" customHeight="1" x14ac:dyDescent="0.2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</row>
    <row r="179" spans="1:24" ht="12.75" customHeight="1" x14ac:dyDescent="0.2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</row>
    <row r="180" spans="1:24" ht="12.75" customHeight="1" x14ac:dyDescent="0.2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</row>
    <row r="181" spans="1:24" ht="12.75" customHeight="1" x14ac:dyDescent="0.2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</row>
    <row r="182" spans="1:24" ht="12.75" customHeight="1" x14ac:dyDescent="0.2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</row>
    <row r="183" spans="1:24" ht="12.75" customHeight="1" x14ac:dyDescent="0.2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</row>
    <row r="184" spans="1:24" ht="12.75" customHeight="1" x14ac:dyDescent="0.2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</row>
    <row r="185" spans="1:24" ht="12.75" customHeight="1" x14ac:dyDescent="0.2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</row>
    <row r="186" spans="1:24" ht="12.75" customHeight="1" x14ac:dyDescent="0.2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</row>
    <row r="187" spans="1:24" ht="12.75" customHeight="1" x14ac:dyDescent="0.2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</row>
    <row r="188" spans="1:24" ht="12.75" customHeight="1" x14ac:dyDescent="0.2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</row>
    <row r="189" spans="1:24" ht="12.75" customHeight="1" x14ac:dyDescent="0.2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</row>
    <row r="190" spans="1:24" ht="12.75" customHeight="1" x14ac:dyDescent="0.2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</row>
    <row r="191" spans="1:24" ht="12.75" customHeight="1" x14ac:dyDescent="0.2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</row>
    <row r="192" spans="1:24" ht="12.75" customHeight="1" x14ac:dyDescent="0.2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</row>
    <row r="193" spans="1:24" ht="12.75" customHeight="1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</row>
    <row r="194" spans="1:24" ht="12.75" customHeight="1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</row>
    <row r="195" spans="1:24" ht="12.75" customHeight="1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</row>
    <row r="196" spans="1:24" ht="12.75" customHeight="1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</row>
    <row r="197" spans="1:24" ht="12.75" customHeight="1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</row>
    <row r="198" spans="1:24" ht="12.75" customHeight="1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</row>
    <row r="199" spans="1:24" ht="12.75" customHeight="1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</row>
    <row r="200" spans="1:24" ht="12.75" customHeight="1" x14ac:dyDescent="0.2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</row>
    <row r="201" spans="1:24" ht="12.75" customHeight="1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</row>
    <row r="202" spans="1:24" ht="12.75" customHeight="1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</row>
    <row r="203" spans="1:24" ht="12.75" customHeight="1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</row>
    <row r="204" spans="1:24" ht="12.75" customHeight="1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</row>
    <row r="205" spans="1:24" ht="12.75" customHeight="1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</row>
    <row r="206" spans="1:24" ht="12.75" customHeight="1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</row>
    <row r="207" spans="1:24" ht="12.75" customHeight="1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</row>
    <row r="208" spans="1:24" ht="12.75" customHeight="1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</row>
    <row r="209" spans="1:24" ht="12.75" customHeight="1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</row>
    <row r="210" spans="1:24" ht="12.75" customHeight="1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</row>
    <row r="211" spans="1:24" ht="12.75" customHeight="1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</row>
    <row r="212" spans="1:24" ht="12.75" customHeight="1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</row>
    <row r="213" spans="1:24" ht="12.75" customHeight="1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</row>
    <row r="214" spans="1:24" ht="12.75" customHeight="1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</row>
    <row r="215" spans="1:24" ht="12.75" customHeight="1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</row>
    <row r="216" spans="1:24" ht="12.75" customHeight="1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</row>
    <row r="217" spans="1:24" ht="12.75" customHeight="1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</row>
    <row r="218" spans="1:24" ht="12.75" customHeight="1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</row>
    <row r="219" spans="1:24" ht="12.75" customHeight="1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</row>
    <row r="220" spans="1:24" ht="12.75" customHeight="1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</row>
    <row r="221" spans="1:24" ht="12.75" customHeight="1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</row>
    <row r="222" spans="1:24" ht="12.75" customHeight="1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</row>
    <row r="223" spans="1:24" ht="12.75" customHeight="1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</row>
    <row r="224" spans="1:24" ht="12.75" customHeight="1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</row>
    <row r="225" spans="1:24" ht="12.75" customHeight="1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</row>
    <row r="226" spans="1:24" ht="12.75" customHeight="1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</row>
    <row r="227" spans="1:24" ht="12.75" customHeight="1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</row>
    <row r="228" spans="1:24" ht="12.75" customHeight="1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</row>
    <row r="229" spans="1:24" ht="12.75" customHeight="1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</row>
    <row r="230" spans="1:24" ht="12.75" customHeight="1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</row>
    <row r="231" spans="1:24" ht="12.75" customHeight="1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</row>
    <row r="232" spans="1:24" ht="12.75" customHeight="1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</row>
    <row r="233" spans="1:24" ht="12.75" customHeight="1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</row>
    <row r="234" spans="1:24" ht="12.75" customHeight="1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</row>
    <row r="235" spans="1:24" ht="12.75" customHeight="1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</row>
    <row r="236" spans="1:24" ht="12.75" customHeight="1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</row>
    <row r="237" spans="1:24" ht="12.75" customHeight="1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</row>
    <row r="238" spans="1:24" ht="12.75" customHeight="1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</row>
    <row r="239" spans="1:24" ht="12.75" customHeight="1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</row>
    <row r="240" spans="1:24" ht="12.75" customHeight="1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</row>
    <row r="241" spans="1:24" ht="12.75" customHeight="1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</row>
    <row r="242" spans="1:24" ht="12.75" customHeight="1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</row>
    <row r="243" spans="1:24" ht="12.75" customHeight="1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</row>
    <row r="244" spans="1:24" ht="12.75" customHeight="1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</row>
    <row r="245" spans="1:24" ht="12.75" customHeight="1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</row>
    <row r="246" spans="1:24" ht="12.75" customHeight="1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</row>
    <row r="247" spans="1:24" ht="12.75" customHeight="1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</row>
    <row r="248" spans="1:24" ht="12.75" customHeight="1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</row>
    <row r="249" spans="1:24" ht="12.75" customHeight="1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</row>
    <row r="250" spans="1:24" ht="12.75" customHeight="1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</row>
    <row r="251" spans="1:24" ht="12.75" customHeight="1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</row>
    <row r="252" spans="1:24" ht="12.75" customHeight="1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</row>
    <row r="253" spans="1:24" ht="12.75" customHeight="1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</row>
    <row r="254" spans="1:24" ht="12.75" customHeight="1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</row>
    <row r="255" spans="1:24" ht="12.75" customHeight="1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</row>
    <row r="256" spans="1:24" ht="12.75" customHeight="1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</row>
    <row r="257" spans="1:24" ht="12.75" customHeight="1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</row>
    <row r="258" spans="1:24" ht="12.75" customHeight="1" x14ac:dyDescent="0.2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</row>
    <row r="259" spans="1:24" ht="12.75" customHeight="1" x14ac:dyDescent="0.2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</row>
    <row r="260" spans="1:24" ht="12.75" customHeight="1" x14ac:dyDescent="0.2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</row>
    <row r="261" spans="1:24" ht="12.75" customHeight="1" x14ac:dyDescent="0.2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</row>
    <row r="262" spans="1:24" ht="12.75" customHeight="1" x14ac:dyDescent="0.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</row>
    <row r="263" spans="1:24" ht="12.75" customHeight="1" x14ac:dyDescent="0.2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</row>
    <row r="264" spans="1:24" ht="12.75" customHeight="1" x14ac:dyDescent="0.2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</row>
    <row r="265" spans="1:24" ht="12.75" customHeight="1" x14ac:dyDescent="0.2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</row>
    <row r="266" spans="1:24" ht="12.75" customHeight="1" x14ac:dyDescent="0.2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</row>
    <row r="267" spans="1:24" ht="12.75" customHeight="1" x14ac:dyDescent="0.2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</row>
    <row r="268" spans="1:24" ht="12.75" customHeight="1" x14ac:dyDescent="0.2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</row>
    <row r="269" spans="1:24" ht="12.75" customHeight="1" x14ac:dyDescent="0.2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</row>
    <row r="270" spans="1:24" ht="12.75" customHeight="1" x14ac:dyDescent="0.2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</row>
    <row r="271" spans="1:24" ht="12.75" customHeight="1" x14ac:dyDescent="0.2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</row>
    <row r="272" spans="1:24" ht="12.75" customHeight="1" x14ac:dyDescent="0.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</row>
    <row r="273" spans="1:24" ht="12.75" customHeight="1" x14ac:dyDescent="0.2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</row>
    <row r="274" spans="1:24" ht="12.75" customHeight="1" x14ac:dyDescent="0.2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</row>
    <row r="275" spans="1:24" ht="12.75" customHeight="1" x14ac:dyDescent="0.2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</row>
    <row r="276" spans="1:24" ht="12.75" customHeight="1" x14ac:dyDescent="0.2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</row>
    <row r="277" spans="1:24" ht="12.75" customHeight="1" x14ac:dyDescent="0.2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</row>
    <row r="278" spans="1:24" ht="12.75" customHeight="1" x14ac:dyDescent="0.2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</row>
    <row r="279" spans="1:24" ht="12.75" customHeight="1" x14ac:dyDescent="0.2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</row>
    <row r="280" spans="1:24" ht="12.75" customHeight="1" x14ac:dyDescent="0.2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</row>
    <row r="281" spans="1:24" ht="12.75" customHeight="1" x14ac:dyDescent="0.2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</row>
    <row r="282" spans="1:24" ht="12.75" customHeight="1" x14ac:dyDescent="0.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</row>
    <row r="283" spans="1:24" ht="12.75" customHeight="1" x14ac:dyDescent="0.2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</row>
    <row r="284" spans="1:24" ht="12.75" customHeight="1" x14ac:dyDescent="0.2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</row>
    <row r="285" spans="1:24" ht="12.75" customHeight="1" x14ac:dyDescent="0.2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</row>
    <row r="286" spans="1:24" ht="12.75" customHeight="1" x14ac:dyDescent="0.2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</row>
    <row r="287" spans="1:24" ht="12.75" customHeight="1" x14ac:dyDescent="0.2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</row>
    <row r="288" spans="1:24" ht="12.75" customHeight="1" x14ac:dyDescent="0.2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</row>
    <row r="289" spans="1:24" ht="12.75" customHeight="1" x14ac:dyDescent="0.2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</row>
    <row r="290" spans="1:24" ht="12.75" customHeight="1" x14ac:dyDescent="0.2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</row>
    <row r="291" spans="1:24" ht="12.75" customHeight="1" x14ac:dyDescent="0.2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</row>
    <row r="292" spans="1:24" ht="12.75" customHeight="1" x14ac:dyDescent="0.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</row>
    <row r="293" spans="1:24" ht="12.75" customHeight="1" x14ac:dyDescent="0.2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</row>
    <row r="294" spans="1:24" ht="12.75" customHeight="1" x14ac:dyDescent="0.2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</row>
    <row r="295" spans="1:24" ht="12.75" customHeight="1" x14ac:dyDescent="0.2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</row>
    <row r="296" spans="1:24" ht="12.75" customHeight="1" x14ac:dyDescent="0.2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</row>
    <row r="297" spans="1:24" ht="12.75" customHeight="1" x14ac:dyDescent="0.2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</row>
    <row r="298" spans="1:24" ht="12.75" customHeight="1" x14ac:dyDescent="0.2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</row>
    <row r="299" spans="1:24" ht="12.75" customHeight="1" x14ac:dyDescent="0.2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</row>
    <row r="300" spans="1:24" ht="12.75" customHeight="1" x14ac:dyDescent="0.2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</row>
    <row r="301" spans="1:24" ht="12.75" customHeight="1" x14ac:dyDescent="0.2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</row>
    <row r="302" spans="1:24" ht="12.75" customHeight="1" x14ac:dyDescent="0.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</row>
    <row r="303" spans="1:24" ht="12.75" customHeight="1" x14ac:dyDescent="0.2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</row>
    <row r="304" spans="1:24" ht="12.75" customHeight="1" x14ac:dyDescent="0.2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</row>
    <row r="305" spans="1:24" ht="12.75" customHeight="1" x14ac:dyDescent="0.2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</row>
    <row r="306" spans="1:24" ht="12.75" customHeight="1" x14ac:dyDescent="0.2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</row>
    <row r="307" spans="1:24" ht="12.75" customHeight="1" x14ac:dyDescent="0.2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</row>
    <row r="308" spans="1:24" ht="12.75" customHeight="1" x14ac:dyDescent="0.2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</row>
    <row r="309" spans="1:24" ht="12.75" customHeight="1" x14ac:dyDescent="0.2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</row>
    <row r="310" spans="1:24" ht="12.75" customHeight="1" x14ac:dyDescent="0.2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</row>
    <row r="311" spans="1:24" ht="12.75" customHeight="1" x14ac:dyDescent="0.2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</row>
    <row r="312" spans="1:24" ht="12.75" customHeight="1" x14ac:dyDescent="0.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</row>
    <row r="313" spans="1:24" ht="12.75" customHeight="1" x14ac:dyDescent="0.2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</row>
    <row r="314" spans="1:24" ht="12.75" customHeight="1" x14ac:dyDescent="0.2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</row>
    <row r="315" spans="1:24" ht="12.75" customHeight="1" x14ac:dyDescent="0.2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</row>
    <row r="316" spans="1:24" ht="12.75" customHeight="1" x14ac:dyDescent="0.2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</row>
    <row r="317" spans="1:24" ht="12.75" customHeight="1" x14ac:dyDescent="0.2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</row>
    <row r="318" spans="1:24" ht="12.75" customHeight="1" x14ac:dyDescent="0.2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</row>
    <row r="319" spans="1:24" ht="12.75" customHeight="1" x14ac:dyDescent="0.2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</row>
    <row r="320" spans="1:24" ht="12.75" customHeight="1" x14ac:dyDescent="0.2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</row>
    <row r="321" spans="1:24" ht="12.75" customHeight="1" x14ac:dyDescent="0.2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</row>
    <row r="322" spans="1:24" ht="12.75" customHeight="1" x14ac:dyDescent="0.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</row>
    <row r="323" spans="1:24" ht="12.75" customHeight="1" x14ac:dyDescent="0.2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</row>
    <row r="324" spans="1:24" ht="12.75" customHeight="1" x14ac:dyDescent="0.2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</row>
    <row r="325" spans="1:24" ht="12.75" customHeight="1" x14ac:dyDescent="0.2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</row>
    <row r="326" spans="1:24" ht="12.75" customHeight="1" x14ac:dyDescent="0.2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</row>
    <row r="327" spans="1:24" ht="12.75" customHeight="1" x14ac:dyDescent="0.2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</row>
    <row r="328" spans="1:24" ht="12.75" customHeight="1" x14ac:dyDescent="0.2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</row>
    <row r="329" spans="1:24" ht="12.75" customHeight="1" x14ac:dyDescent="0.2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</row>
    <row r="330" spans="1:24" ht="12.75" customHeight="1" x14ac:dyDescent="0.2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</row>
    <row r="331" spans="1:24" ht="12.75" customHeight="1" x14ac:dyDescent="0.2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</row>
    <row r="332" spans="1:24" ht="12.75" customHeight="1" x14ac:dyDescent="0.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</row>
    <row r="333" spans="1:24" ht="12.75" customHeight="1" x14ac:dyDescent="0.2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</row>
    <row r="334" spans="1:24" ht="12.75" customHeight="1" x14ac:dyDescent="0.2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</row>
    <row r="335" spans="1:24" ht="12.75" customHeight="1" x14ac:dyDescent="0.2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</row>
    <row r="336" spans="1:24" ht="12.75" customHeight="1" x14ac:dyDescent="0.2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</row>
    <row r="337" spans="1:24" ht="12.75" customHeight="1" x14ac:dyDescent="0.2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</row>
    <row r="338" spans="1:24" ht="12.75" customHeight="1" x14ac:dyDescent="0.2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</row>
    <row r="339" spans="1:24" ht="12.75" customHeight="1" x14ac:dyDescent="0.2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</row>
    <row r="340" spans="1:24" ht="12.75" customHeight="1" x14ac:dyDescent="0.2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</row>
    <row r="341" spans="1:24" ht="12.75" customHeight="1" x14ac:dyDescent="0.2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</row>
    <row r="342" spans="1:24" ht="12.75" customHeight="1" x14ac:dyDescent="0.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</row>
    <row r="343" spans="1:24" ht="12.75" customHeight="1" x14ac:dyDescent="0.2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</row>
    <row r="344" spans="1:24" ht="12.75" customHeight="1" x14ac:dyDescent="0.2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</row>
    <row r="345" spans="1:24" ht="12.75" customHeight="1" x14ac:dyDescent="0.2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</row>
    <row r="346" spans="1:24" ht="12.75" customHeight="1" x14ac:dyDescent="0.2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</row>
    <row r="347" spans="1:24" ht="12.75" customHeight="1" x14ac:dyDescent="0.2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</row>
    <row r="348" spans="1:24" ht="12.75" customHeight="1" x14ac:dyDescent="0.2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</row>
    <row r="349" spans="1:24" ht="12.75" customHeight="1" x14ac:dyDescent="0.2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</row>
    <row r="350" spans="1:24" ht="12.75" customHeight="1" x14ac:dyDescent="0.2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</row>
    <row r="351" spans="1:24" ht="12.75" customHeight="1" x14ac:dyDescent="0.2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</row>
    <row r="352" spans="1:24" ht="12.75" customHeight="1" x14ac:dyDescent="0.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</row>
    <row r="353" spans="1:24" ht="12.75" customHeight="1" x14ac:dyDescent="0.2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</row>
    <row r="354" spans="1:24" ht="12.75" customHeight="1" x14ac:dyDescent="0.2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</row>
    <row r="355" spans="1:24" ht="12.75" customHeight="1" x14ac:dyDescent="0.2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</row>
    <row r="356" spans="1:24" ht="12.75" customHeight="1" x14ac:dyDescent="0.2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</row>
    <row r="357" spans="1:24" ht="12.75" customHeight="1" x14ac:dyDescent="0.2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</row>
    <row r="358" spans="1:24" ht="12.75" customHeight="1" x14ac:dyDescent="0.2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</row>
    <row r="359" spans="1:24" ht="12.75" customHeight="1" x14ac:dyDescent="0.2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</row>
    <row r="360" spans="1:24" ht="12.75" customHeight="1" x14ac:dyDescent="0.2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</row>
    <row r="361" spans="1:24" ht="12.75" customHeight="1" x14ac:dyDescent="0.2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</row>
    <row r="362" spans="1:24" ht="12.75" customHeight="1" x14ac:dyDescent="0.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</row>
    <row r="363" spans="1:24" ht="12.75" customHeight="1" x14ac:dyDescent="0.2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</row>
    <row r="364" spans="1:24" ht="12.75" customHeight="1" x14ac:dyDescent="0.2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</row>
    <row r="365" spans="1:24" ht="12.75" customHeight="1" x14ac:dyDescent="0.2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</row>
    <row r="366" spans="1:24" ht="12.75" customHeight="1" x14ac:dyDescent="0.2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</row>
    <row r="367" spans="1:24" ht="12.75" customHeight="1" x14ac:dyDescent="0.2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</row>
    <row r="368" spans="1:24" ht="12.75" customHeight="1" x14ac:dyDescent="0.2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</row>
    <row r="369" spans="1:24" ht="12.75" customHeight="1" x14ac:dyDescent="0.2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</row>
    <row r="370" spans="1:24" ht="12.75" customHeight="1" x14ac:dyDescent="0.2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</row>
    <row r="371" spans="1:24" ht="12.75" customHeight="1" x14ac:dyDescent="0.2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</row>
    <row r="372" spans="1:24" ht="12.75" customHeight="1" x14ac:dyDescent="0.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</row>
    <row r="373" spans="1:24" ht="12.75" customHeight="1" x14ac:dyDescent="0.2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</row>
    <row r="374" spans="1:24" ht="12.75" customHeight="1" x14ac:dyDescent="0.2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</row>
    <row r="375" spans="1:24" ht="12.75" customHeight="1" x14ac:dyDescent="0.2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</row>
    <row r="376" spans="1:24" ht="12.75" customHeight="1" x14ac:dyDescent="0.2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</row>
    <row r="377" spans="1:24" ht="12.75" customHeight="1" x14ac:dyDescent="0.2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</row>
    <row r="378" spans="1:24" ht="12.75" customHeight="1" x14ac:dyDescent="0.2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</row>
    <row r="379" spans="1:24" ht="12.75" customHeight="1" x14ac:dyDescent="0.2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</row>
    <row r="380" spans="1:24" ht="12.75" customHeight="1" x14ac:dyDescent="0.2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</row>
    <row r="381" spans="1:24" ht="12.75" customHeight="1" x14ac:dyDescent="0.2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</row>
    <row r="382" spans="1:24" ht="12.75" customHeight="1" x14ac:dyDescent="0.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</row>
    <row r="383" spans="1:24" ht="12.75" customHeight="1" x14ac:dyDescent="0.2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</row>
    <row r="384" spans="1:24" ht="12.75" customHeight="1" x14ac:dyDescent="0.2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</row>
    <row r="385" spans="1:24" ht="12.75" customHeight="1" x14ac:dyDescent="0.2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</row>
    <row r="386" spans="1:24" ht="12.75" customHeight="1" x14ac:dyDescent="0.2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</row>
    <row r="387" spans="1:24" ht="12.75" customHeight="1" x14ac:dyDescent="0.2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</row>
    <row r="388" spans="1:24" ht="12.75" customHeight="1" x14ac:dyDescent="0.2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</row>
    <row r="389" spans="1:24" ht="12.75" customHeight="1" x14ac:dyDescent="0.2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</row>
    <row r="390" spans="1:24" ht="12.75" customHeight="1" x14ac:dyDescent="0.2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</row>
    <row r="391" spans="1:24" ht="12.75" customHeight="1" x14ac:dyDescent="0.2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</row>
    <row r="392" spans="1:24" ht="12.75" customHeight="1" x14ac:dyDescent="0.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</row>
    <row r="393" spans="1:24" ht="12.75" customHeight="1" x14ac:dyDescent="0.2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</row>
    <row r="394" spans="1:24" ht="12.75" customHeight="1" x14ac:dyDescent="0.2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</row>
    <row r="395" spans="1:24" ht="12.75" customHeight="1" x14ac:dyDescent="0.2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</row>
    <row r="396" spans="1:24" ht="12.75" customHeight="1" x14ac:dyDescent="0.2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</row>
    <row r="397" spans="1:24" ht="12.75" customHeight="1" x14ac:dyDescent="0.2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</row>
    <row r="398" spans="1:24" ht="12.75" customHeight="1" x14ac:dyDescent="0.2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</row>
    <row r="399" spans="1:24" ht="12.75" customHeight="1" x14ac:dyDescent="0.2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</row>
    <row r="400" spans="1:24" ht="12.75" customHeight="1" x14ac:dyDescent="0.2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</row>
    <row r="401" spans="1:24" ht="12.75" customHeight="1" x14ac:dyDescent="0.2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</row>
    <row r="402" spans="1:24" ht="12.75" customHeight="1" x14ac:dyDescent="0.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</row>
    <row r="403" spans="1:24" ht="12.75" customHeight="1" x14ac:dyDescent="0.2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</row>
    <row r="404" spans="1:24" ht="12.75" customHeight="1" x14ac:dyDescent="0.2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</row>
    <row r="405" spans="1:24" ht="12.75" customHeight="1" x14ac:dyDescent="0.2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</row>
    <row r="406" spans="1:24" ht="12.75" customHeight="1" x14ac:dyDescent="0.2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</row>
    <row r="407" spans="1:24" ht="12.75" customHeight="1" x14ac:dyDescent="0.2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</row>
    <row r="408" spans="1:24" ht="12.75" customHeight="1" x14ac:dyDescent="0.2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</row>
    <row r="409" spans="1:24" ht="12.75" customHeight="1" x14ac:dyDescent="0.2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</row>
    <row r="410" spans="1:24" ht="12.75" customHeight="1" x14ac:dyDescent="0.2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</row>
    <row r="411" spans="1:24" ht="12.75" customHeight="1" x14ac:dyDescent="0.2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</row>
    <row r="412" spans="1:24" ht="12.75" customHeight="1" x14ac:dyDescent="0.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</row>
    <row r="413" spans="1:24" ht="12.75" customHeight="1" x14ac:dyDescent="0.2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</row>
    <row r="414" spans="1:24" ht="12.75" customHeight="1" x14ac:dyDescent="0.2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</row>
    <row r="415" spans="1:24" ht="12.75" customHeight="1" x14ac:dyDescent="0.2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</row>
    <row r="416" spans="1:24" ht="12.75" customHeight="1" x14ac:dyDescent="0.2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</row>
    <row r="417" spans="1:24" ht="12.75" customHeight="1" x14ac:dyDescent="0.2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</row>
    <row r="418" spans="1:24" ht="12.75" customHeight="1" x14ac:dyDescent="0.2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</row>
    <row r="419" spans="1:24" ht="12.75" customHeight="1" x14ac:dyDescent="0.2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</row>
    <row r="420" spans="1:24" ht="12.75" customHeight="1" x14ac:dyDescent="0.2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</row>
    <row r="421" spans="1:24" ht="12.75" customHeight="1" x14ac:dyDescent="0.2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</row>
    <row r="422" spans="1:24" ht="12.75" customHeight="1" x14ac:dyDescent="0.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</row>
    <row r="423" spans="1:24" ht="12.75" customHeight="1" x14ac:dyDescent="0.2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</row>
    <row r="424" spans="1:24" ht="12.75" customHeight="1" x14ac:dyDescent="0.2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</row>
    <row r="425" spans="1:24" ht="12.75" customHeight="1" x14ac:dyDescent="0.2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</row>
    <row r="426" spans="1:24" ht="12.75" customHeight="1" x14ac:dyDescent="0.2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</row>
    <row r="427" spans="1:24" ht="12.75" customHeight="1" x14ac:dyDescent="0.2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</row>
    <row r="428" spans="1:24" ht="12.75" customHeight="1" x14ac:dyDescent="0.2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</row>
    <row r="429" spans="1:24" ht="12.75" customHeight="1" x14ac:dyDescent="0.2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</row>
    <row r="430" spans="1:24" ht="12.75" customHeight="1" x14ac:dyDescent="0.2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</row>
    <row r="431" spans="1:24" ht="12.75" customHeight="1" x14ac:dyDescent="0.2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</row>
    <row r="432" spans="1:24" ht="12.75" customHeight="1" x14ac:dyDescent="0.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</row>
    <row r="433" spans="1:24" ht="12.75" customHeight="1" x14ac:dyDescent="0.2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</row>
    <row r="434" spans="1:24" ht="12.75" customHeight="1" x14ac:dyDescent="0.2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</row>
    <row r="435" spans="1:24" ht="12.75" customHeight="1" x14ac:dyDescent="0.2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</row>
    <row r="436" spans="1:24" ht="12.75" customHeight="1" x14ac:dyDescent="0.2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</row>
    <row r="437" spans="1:24" ht="12.75" customHeight="1" x14ac:dyDescent="0.2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</row>
    <row r="438" spans="1:24" ht="12.75" customHeight="1" x14ac:dyDescent="0.2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</row>
    <row r="439" spans="1:24" ht="12.75" customHeight="1" x14ac:dyDescent="0.2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</row>
    <row r="440" spans="1:24" ht="12.75" customHeight="1" x14ac:dyDescent="0.2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</row>
    <row r="441" spans="1:24" ht="12.75" customHeight="1" x14ac:dyDescent="0.2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</row>
    <row r="442" spans="1:24" ht="12.75" customHeight="1" x14ac:dyDescent="0.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</row>
    <row r="443" spans="1:24" ht="12.75" customHeight="1" x14ac:dyDescent="0.2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</row>
    <row r="444" spans="1:24" ht="12.75" customHeight="1" x14ac:dyDescent="0.2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</row>
    <row r="445" spans="1:24" ht="12.75" customHeight="1" x14ac:dyDescent="0.2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</row>
    <row r="446" spans="1:24" ht="12.75" customHeight="1" x14ac:dyDescent="0.2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</row>
    <row r="447" spans="1:24" ht="12.75" customHeight="1" x14ac:dyDescent="0.2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</row>
    <row r="448" spans="1:24" ht="12.75" customHeight="1" x14ac:dyDescent="0.2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</row>
    <row r="449" spans="1:24" ht="12.75" customHeight="1" x14ac:dyDescent="0.2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</row>
    <row r="450" spans="1:24" ht="12.75" customHeight="1" x14ac:dyDescent="0.2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</row>
    <row r="451" spans="1:24" ht="12.75" customHeight="1" x14ac:dyDescent="0.2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</row>
    <row r="452" spans="1:24" ht="12.75" customHeight="1" x14ac:dyDescent="0.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</row>
    <row r="453" spans="1:24" ht="12.75" customHeight="1" x14ac:dyDescent="0.2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</row>
    <row r="454" spans="1:24" ht="12.75" customHeight="1" x14ac:dyDescent="0.2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</row>
    <row r="455" spans="1:24" ht="12.75" customHeight="1" x14ac:dyDescent="0.2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</row>
    <row r="456" spans="1:24" ht="12.75" customHeight="1" x14ac:dyDescent="0.2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</row>
    <row r="457" spans="1:24" ht="12.75" customHeight="1" x14ac:dyDescent="0.2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</row>
    <row r="458" spans="1:24" ht="12.75" customHeight="1" x14ac:dyDescent="0.2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</row>
    <row r="459" spans="1:24" ht="12.75" customHeight="1" x14ac:dyDescent="0.2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</row>
    <row r="460" spans="1:24" ht="12.75" customHeight="1" x14ac:dyDescent="0.2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</row>
    <row r="461" spans="1:24" ht="12.75" customHeight="1" x14ac:dyDescent="0.2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</row>
    <row r="462" spans="1:24" ht="12.75" customHeight="1" x14ac:dyDescent="0.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</row>
    <row r="463" spans="1:24" ht="12.75" customHeight="1" x14ac:dyDescent="0.2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</row>
    <row r="464" spans="1:24" ht="12.75" customHeight="1" x14ac:dyDescent="0.2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</row>
    <row r="465" spans="1:24" ht="12.75" customHeight="1" x14ac:dyDescent="0.2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</row>
    <row r="466" spans="1:24" ht="12.75" customHeight="1" x14ac:dyDescent="0.2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</row>
    <row r="467" spans="1:24" ht="12.75" customHeight="1" x14ac:dyDescent="0.2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</row>
    <row r="468" spans="1:24" ht="12.75" customHeight="1" x14ac:dyDescent="0.2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</row>
    <row r="469" spans="1:24" ht="12.75" customHeight="1" x14ac:dyDescent="0.2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</row>
    <row r="470" spans="1:24" ht="12.75" customHeight="1" x14ac:dyDescent="0.2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</row>
    <row r="471" spans="1:24" ht="12.75" customHeight="1" x14ac:dyDescent="0.2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</row>
    <row r="472" spans="1:24" ht="12.75" customHeight="1" x14ac:dyDescent="0.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</row>
    <row r="473" spans="1:24" ht="12.75" customHeight="1" x14ac:dyDescent="0.2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</row>
    <row r="474" spans="1:24" ht="12.75" customHeight="1" x14ac:dyDescent="0.2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</row>
    <row r="475" spans="1:24" ht="12.75" customHeight="1" x14ac:dyDescent="0.2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</row>
    <row r="476" spans="1:24" ht="12.75" customHeight="1" x14ac:dyDescent="0.2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</row>
    <row r="477" spans="1:24" ht="12.75" customHeight="1" x14ac:dyDescent="0.2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</row>
    <row r="478" spans="1:24" ht="12.75" customHeight="1" x14ac:dyDescent="0.2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</row>
    <row r="479" spans="1:24" ht="12.75" customHeight="1" x14ac:dyDescent="0.2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</row>
    <row r="480" spans="1:24" ht="12.75" customHeight="1" x14ac:dyDescent="0.2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</row>
    <row r="481" spans="1:24" ht="12.75" customHeight="1" x14ac:dyDescent="0.2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</row>
    <row r="482" spans="1:24" ht="12.75" customHeight="1" x14ac:dyDescent="0.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</row>
    <row r="483" spans="1:24" ht="12.75" customHeight="1" x14ac:dyDescent="0.2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</row>
    <row r="484" spans="1:24" ht="12.75" customHeight="1" x14ac:dyDescent="0.2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</row>
    <row r="485" spans="1:24" ht="12.75" customHeight="1" x14ac:dyDescent="0.2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</row>
    <row r="486" spans="1:24" ht="12.75" customHeight="1" x14ac:dyDescent="0.2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</row>
    <row r="487" spans="1:24" ht="12.75" customHeight="1" x14ac:dyDescent="0.2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</row>
    <row r="488" spans="1:24" ht="12.75" customHeight="1" x14ac:dyDescent="0.2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</row>
    <row r="489" spans="1:24" ht="12.75" customHeight="1" x14ac:dyDescent="0.2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</row>
    <row r="490" spans="1:24" ht="12.75" customHeight="1" x14ac:dyDescent="0.2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</row>
    <row r="491" spans="1:24" ht="12.75" customHeight="1" x14ac:dyDescent="0.2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</row>
    <row r="492" spans="1:24" ht="12.75" customHeight="1" x14ac:dyDescent="0.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</row>
    <row r="493" spans="1:24" ht="12.75" customHeight="1" x14ac:dyDescent="0.2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</row>
    <row r="494" spans="1:24" ht="12.75" customHeight="1" x14ac:dyDescent="0.2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</row>
    <row r="495" spans="1:24" ht="12.75" customHeight="1" x14ac:dyDescent="0.2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</row>
    <row r="496" spans="1:24" ht="12.75" customHeight="1" x14ac:dyDescent="0.2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</row>
    <row r="497" spans="1:24" ht="12.75" customHeight="1" x14ac:dyDescent="0.2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</row>
    <row r="498" spans="1:24" ht="12.75" customHeight="1" x14ac:dyDescent="0.2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</row>
    <row r="499" spans="1:24" ht="12.75" customHeight="1" x14ac:dyDescent="0.2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</row>
    <row r="500" spans="1:24" ht="12.75" customHeight="1" x14ac:dyDescent="0.2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</row>
    <row r="501" spans="1:24" ht="12.75" customHeight="1" x14ac:dyDescent="0.2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</row>
    <row r="502" spans="1:24" ht="12.75" customHeight="1" x14ac:dyDescent="0.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</row>
    <row r="503" spans="1:24" ht="12.75" customHeight="1" x14ac:dyDescent="0.2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</row>
    <row r="504" spans="1:24" ht="12.75" customHeight="1" x14ac:dyDescent="0.2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</row>
    <row r="505" spans="1:24" ht="12.75" customHeight="1" x14ac:dyDescent="0.2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</row>
    <row r="506" spans="1:24" ht="12.75" customHeight="1" x14ac:dyDescent="0.2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</row>
    <row r="507" spans="1:24" ht="12.75" customHeight="1" x14ac:dyDescent="0.2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</row>
    <row r="508" spans="1:24" ht="12.75" customHeight="1" x14ac:dyDescent="0.2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</row>
    <row r="509" spans="1:24" ht="12.75" customHeight="1" x14ac:dyDescent="0.2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</row>
    <row r="510" spans="1:24" ht="12.75" customHeight="1" x14ac:dyDescent="0.2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</row>
    <row r="511" spans="1:24" ht="12.75" customHeight="1" x14ac:dyDescent="0.2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</row>
    <row r="512" spans="1:24" ht="12.75" customHeight="1" x14ac:dyDescent="0.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</row>
    <row r="513" spans="1:24" ht="12.75" customHeight="1" x14ac:dyDescent="0.2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</row>
    <row r="514" spans="1:24" ht="12.75" customHeight="1" x14ac:dyDescent="0.2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</row>
    <row r="515" spans="1:24" ht="12.75" customHeight="1" x14ac:dyDescent="0.2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</row>
    <row r="516" spans="1:24" ht="12.75" customHeight="1" x14ac:dyDescent="0.2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</row>
    <row r="517" spans="1:24" ht="12.75" customHeight="1" x14ac:dyDescent="0.2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</row>
    <row r="518" spans="1:24" ht="12.75" customHeight="1" x14ac:dyDescent="0.2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</row>
    <row r="519" spans="1:24" ht="12.75" customHeight="1" x14ac:dyDescent="0.2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</row>
    <row r="520" spans="1:24" ht="12.75" customHeight="1" x14ac:dyDescent="0.2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</row>
    <row r="521" spans="1:24" ht="12.75" customHeight="1" x14ac:dyDescent="0.2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</row>
    <row r="522" spans="1:24" ht="12.75" customHeight="1" x14ac:dyDescent="0.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</row>
    <row r="523" spans="1:24" ht="12.75" customHeight="1" x14ac:dyDescent="0.2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</row>
    <row r="524" spans="1:24" ht="12.75" customHeight="1" x14ac:dyDescent="0.2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</row>
    <row r="525" spans="1:24" ht="12.75" customHeight="1" x14ac:dyDescent="0.2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</row>
    <row r="526" spans="1:24" ht="12.75" customHeight="1" x14ac:dyDescent="0.2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</row>
    <row r="527" spans="1:24" ht="12.75" customHeight="1" x14ac:dyDescent="0.2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</row>
    <row r="528" spans="1:24" ht="12.75" customHeight="1" x14ac:dyDescent="0.2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</row>
    <row r="529" spans="1:24" ht="12.75" customHeight="1" x14ac:dyDescent="0.2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</row>
    <row r="530" spans="1:24" ht="12.75" customHeight="1" x14ac:dyDescent="0.2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</row>
    <row r="531" spans="1:24" ht="12.75" customHeight="1" x14ac:dyDescent="0.2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</row>
    <row r="532" spans="1:24" ht="12.75" customHeight="1" x14ac:dyDescent="0.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</row>
    <row r="533" spans="1:24" ht="12.75" customHeight="1" x14ac:dyDescent="0.2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</row>
    <row r="534" spans="1:24" ht="12.75" customHeight="1" x14ac:dyDescent="0.2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</row>
    <row r="535" spans="1:24" ht="12.75" customHeight="1" x14ac:dyDescent="0.2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</row>
    <row r="536" spans="1:24" ht="12.75" customHeight="1" x14ac:dyDescent="0.2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</row>
    <row r="537" spans="1:24" ht="12.75" customHeight="1" x14ac:dyDescent="0.2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</row>
    <row r="538" spans="1:24" ht="12.75" customHeight="1" x14ac:dyDescent="0.2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</row>
    <row r="539" spans="1:24" ht="12.75" customHeight="1" x14ac:dyDescent="0.2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</row>
    <row r="540" spans="1:24" ht="12.75" customHeight="1" x14ac:dyDescent="0.2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</row>
    <row r="541" spans="1:24" ht="12.75" customHeight="1" x14ac:dyDescent="0.2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</row>
    <row r="542" spans="1:24" ht="12.75" customHeight="1" x14ac:dyDescent="0.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</row>
    <row r="543" spans="1:24" ht="12.75" customHeight="1" x14ac:dyDescent="0.2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</row>
    <row r="544" spans="1:24" ht="12.75" customHeight="1" x14ac:dyDescent="0.2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</row>
    <row r="545" spans="1:24" ht="12.75" customHeight="1" x14ac:dyDescent="0.2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</row>
    <row r="546" spans="1:24" ht="12.75" customHeight="1" x14ac:dyDescent="0.2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</row>
    <row r="547" spans="1:24" ht="12.75" customHeight="1" x14ac:dyDescent="0.2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</row>
    <row r="548" spans="1:24" ht="12.75" customHeight="1" x14ac:dyDescent="0.2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</row>
    <row r="549" spans="1:24" ht="12.75" customHeight="1" x14ac:dyDescent="0.2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</row>
    <row r="550" spans="1:24" ht="12.75" customHeight="1" x14ac:dyDescent="0.2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</row>
    <row r="551" spans="1:24" ht="12.75" customHeight="1" x14ac:dyDescent="0.2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</row>
    <row r="552" spans="1:24" ht="12.75" customHeight="1" x14ac:dyDescent="0.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</row>
    <row r="553" spans="1:24" ht="12.75" customHeight="1" x14ac:dyDescent="0.2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</row>
    <row r="554" spans="1:24" ht="12.75" customHeight="1" x14ac:dyDescent="0.2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</row>
    <row r="555" spans="1:24" ht="12.75" customHeight="1" x14ac:dyDescent="0.2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</row>
    <row r="556" spans="1:24" ht="12.75" customHeight="1" x14ac:dyDescent="0.2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</row>
    <row r="557" spans="1:24" ht="12.75" customHeight="1" x14ac:dyDescent="0.2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</row>
    <row r="558" spans="1:24" ht="12.75" customHeight="1" x14ac:dyDescent="0.2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</row>
    <row r="559" spans="1:24" ht="12.75" customHeight="1" x14ac:dyDescent="0.2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</row>
    <row r="560" spans="1:24" ht="12.75" customHeight="1" x14ac:dyDescent="0.2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</row>
    <row r="561" spans="1:24" ht="12.75" customHeight="1" x14ac:dyDescent="0.2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</row>
    <row r="562" spans="1:24" ht="12.75" customHeight="1" x14ac:dyDescent="0.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</row>
    <row r="563" spans="1:24" ht="12.75" customHeight="1" x14ac:dyDescent="0.2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</row>
    <row r="564" spans="1:24" ht="12.75" customHeight="1" x14ac:dyDescent="0.2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</row>
    <row r="565" spans="1:24" ht="12.75" customHeight="1" x14ac:dyDescent="0.2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</row>
    <row r="566" spans="1:24" ht="12.75" customHeight="1" x14ac:dyDescent="0.2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</row>
    <row r="567" spans="1:24" ht="12.75" customHeight="1" x14ac:dyDescent="0.2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</row>
    <row r="568" spans="1:24" ht="12.75" customHeight="1" x14ac:dyDescent="0.2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</row>
    <row r="569" spans="1:24" ht="12.75" customHeight="1" x14ac:dyDescent="0.2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</row>
    <row r="570" spans="1:24" ht="12.75" customHeight="1" x14ac:dyDescent="0.2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</row>
    <row r="571" spans="1:24" ht="12.75" customHeight="1" x14ac:dyDescent="0.2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</row>
    <row r="572" spans="1:24" ht="12.75" customHeight="1" x14ac:dyDescent="0.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</row>
    <row r="573" spans="1:24" ht="12.75" customHeight="1" x14ac:dyDescent="0.2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</row>
    <row r="574" spans="1:24" ht="12.75" customHeight="1" x14ac:dyDescent="0.2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</row>
    <row r="575" spans="1:24" ht="12.75" customHeight="1" x14ac:dyDescent="0.2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</row>
    <row r="576" spans="1:24" ht="12.75" customHeight="1" x14ac:dyDescent="0.2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</row>
    <row r="577" spans="1:24" ht="12.75" customHeight="1" x14ac:dyDescent="0.2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</row>
    <row r="578" spans="1:24" ht="12.75" customHeight="1" x14ac:dyDescent="0.2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</row>
    <row r="579" spans="1:24" ht="12.75" customHeight="1" x14ac:dyDescent="0.2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</row>
    <row r="580" spans="1:24" ht="12.75" customHeight="1" x14ac:dyDescent="0.2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</row>
    <row r="581" spans="1:24" ht="12.75" customHeight="1" x14ac:dyDescent="0.2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</row>
    <row r="582" spans="1:24" ht="12.75" customHeight="1" x14ac:dyDescent="0.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</row>
    <row r="583" spans="1:24" ht="12.75" customHeight="1" x14ac:dyDescent="0.2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</row>
    <row r="584" spans="1:24" ht="12.75" customHeight="1" x14ac:dyDescent="0.2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</row>
    <row r="585" spans="1:24" ht="12.75" customHeight="1" x14ac:dyDescent="0.2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</row>
    <row r="586" spans="1:24" ht="12.75" customHeight="1" x14ac:dyDescent="0.2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</row>
    <row r="587" spans="1:24" ht="12.75" customHeight="1" x14ac:dyDescent="0.2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</row>
    <row r="588" spans="1:24" ht="12.75" customHeight="1" x14ac:dyDescent="0.2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</row>
    <row r="589" spans="1:24" ht="12.75" customHeight="1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</row>
    <row r="590" spans="1:24" ht="12.75" customHeight="1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</row>
    <row r="591" spans="1:24" ht="12.75" customHeight="1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</row>
    <row r="592" spans="1:24" ht="12.75" customHeight="1" x14ac:dyDescent="0.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</row>
    <row r="593" spans="1:24" ht="12.75" customHeight="1" x14ac:dyDescent="0.2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</row>
    <row r="594" spans="1:24" ht="12.75" customHeight="1" x14ac:dyDescent="0.2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</row>
    <row r="595" spans="1:24" ht="12.75" customHeight="1" x14ac:dyDescent="0.2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</row>
    <row r="596" spans="1:24" ht="12.75" customHeight="1" x14ac:dyDescent="0.2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</row>
    <row r="597" spans="1:24" ht="12.75" customHeight="1" x14ac:dyDescent="0.2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</row>
    <row r="598" spans="1:24" ht="12.75" customHeight="1" x14ac:dyDescent="0.2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</row>
    <row r="599" spans="1:24" ht="12.75" customHeight="1" x14ac:dyDescent="0.2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</row>
    <row r="600" spans="1:24" ht="12.75" customHeight="1" x14ac:dyDescent="0.2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</row>
    <row r="601" spans="1:24" ht="12.75" customHeight="1" x14ac:dyDescent="0.2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</row>
    <row r="602" spans="1:24" ht="12.75" customHeight="1" x14ac:dyDescent="0.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</row>
    <row r="603" spans="1:24" ht="12.75" customHeight="1" x14ac:dyDescent="0.2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</row>
    <row r="604" spans="1:24" ht="12.75" customHeight="1" x14ac:dyDescent="0.2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</row>
    <row r="605" spans="1:24" ht="12.75" customHeight="1" x14ac:dyDescent="0.2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</row>
    <row r="606" spans="1:24" ht="12.75" customHeight="1" x14ac:dyDescent="0.2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</row>
    <row r="607" spans="1:24" ht="12.75" customHeight="1" x14ac:dyDescent="0.2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</row>
    <row r="608" spans="1:24" ht="12.75" customHeight="1" x14ac:dyDescent="0.2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</row>
    <row r="609" spans="1:24" ht="12.75" customHeight="1" x14ac:dyDescent="0.2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</row>
    <row r="610" spans="1:24" ht="12.75" customHeight="1" x14ac:dyDescent="0.2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</row>
    <row r="611" spans="1:24" ht="12.75" customHeight="1" x14ac:dyDescent="0.2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</row>
    <row r="612" spans="1:24" ht="12.75" customHeight="1" x14ac:dyDescent="0.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</row>
    <row r="613" spans="1:24" ht="12.75" customHeight="1" x14ac:dyDescent="0.2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</row>
    <row r="614" spans="1:24" ht="12.75" customHeight="1" x14ac:dyDescent="0.2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</row>
    <row r="615" spans="1:24" ht="12.75" customHeight="1" x14ac:dyDescent="0.2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</row>
    <row r="616" spans="1:24" ht="12.75" customHeight="1" x14ac:dyDescent="0.2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</row>
    <row r="617" spans="1:24" ht="12.75" customHeight="1" x14ac:dyDescent="0.2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</row>
    <row r="618" spans="1:24" ht="12.75" customHeight="1" x14ac:dyDescent="0.2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</row>
    <row r="619" spans="1:24" ht="12.75" customHeight="1" x14ac:dyDescent="0.2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</row>
    <row r="620" spans="1:24" ht="12.75" customHeight="1" x14ac:dyDescent="0.2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</row>
    <row r="621" spans="1:24" ht="12.75" customHeight="1" x14ac:dyDescent="0.2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</row>
    <row r="622" spans="1:24" ht="12.75" customHeight="1" x14ac:dyDescent="0.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</row>
    <row r="623" spans="1:24" ht="12.75" customHeight="1" x14ac:dyDescent="0.2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</row>
    <row r="624" spans="1:24" ht="12.75" customHeight="1" x14ac:dyDescent="0.2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</row>
    <row r="625" spans="1:24" ht="12.75" customHeight="1" x14ac:dyDescent="0.2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</row>
    <row r="626" spans="1:24" ht="12.75" customHeight="1" x14ac:dyDescent="0.2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</row>
    <row r="627" spans="1:24" ht="12.75" customHeight="1" x14ac:dyDescent="0.2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</row>
    <row r="628" spans="1:24" ht="12.75" customHeight="1" x14ac:dyDescent="0.2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</row>
    <row r="629" spans="1:24" ht="12.75" customHeight="1" x14ac:dyDescent="0.2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</row>
    <row r="630" spans="1:24" ht="12.75" customHeight="1" x14ac:dyDescent="0.2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</row>
    <row r="631" spans="1:24" ht="12.75" customHeight="1" x14ac:dyDescent="0.2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</row>
    <row r="632" spans="1:24" ht="12.75" customHeight="1" x14ac:dyDescent="0.2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</row>
    <row r="633" spans="1:24" ht="12.75" customHeight="1" x14ac:dyDescent="0.2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</row>
    <row r="634" spans="1:24" ht="12.75" customHeight="1" x14ac:dyDescent="0.2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</row>
    <row r="635" spans="1:24" ht="12.75" customHeight="1" x14ac:dyDescent="0.2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</row>
    <row r="636" spans="1:24" ht="12.75" customHeight="1" x14ac:dyDescent="0.2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</row>
    <row r="637" spans="1:24" ht="12.75" customHeight="1" x14ac:dyDescent="0.2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</row>
    <row r="638" spans="1:24" ht="12.75" customHeight="1" x14ac:dyDescent="0.2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</row>
    <row r="639" spans="1:24" ht="12.75" customHeight="1" x14ac:dyDescent="0.2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</row>
    <row r="640" spans="1:24" ht="12.75" customHeight="1" x14ac:dyDescent="0.2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</row>
    <row r="641" spans="1:24" ht="12.75" customHeight="1" x14ac:dyDescent="0.2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</row>
    <row r="642" spans="1:24" ht="12.75" customHeight="1" x14ac:dyDescent="0.2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</row>
    <row r="643" spans="1:24" ht="12.75" customHeight="1" x14ac:dyDescent="0.2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</row>
    <row r="644" spans="1:24" ht="12.75" customHeight="1" x14ac:dyDescent="0.2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</row>
    <row r="645" spans="1:24" ht="12.75" customHeight="1" x14ac:dyDescent="0.2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</row>
    <row r="646" spans="1:24" ht="12.75" customHeight="1" x14ac:dyDescent="0.2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</row>
    <row r="647" spans="1:24" ht="12.75" customHeight="1" x14ac:dyDescent="0.2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</row>
    <row r="648" spans="1:24" ht="12.75" customHeight="1" x14ac:dyDescent="0.2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</row>
    <row r="649" spans="1:24" ht="12.75" customHeight="1" x14ac:dyDescent="0.2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</row>
    <row r="650" spans="1:24" ht="12.75" customHeight="1" x14ac:dyDescent="0.2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</row>
    <row r="651" spans="1:24" ht="12.75" customHeight="1" x14ac:dyDescent="0.2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</row>
    <row r="652" spans="1:24" ht="12.75" customHeight="1" x14ac:dyDescent="0.2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</row>
    <row r="653" spans="1:24" ht="12.75" customHeight="1" x14ac:dyDescent="0.2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</row>
    <row r="654" spans="1:24" ht="12.75" customHeight="1" x14ac:dyDescent="0.2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</row>
    <row r="655" spans="1:24" ht="12.75" customHeight="1" x14ac:dyDescent="0.2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</row>
    <row r="656" spans="1:24" ht="12.75" customHeight="1" x14ac:dyDescent="0.2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</row>
    <row r="657" spans="1:24" ht="12.75" customHeight="1" x14ac:dyDescent="0.2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</row>
    <row r="658" spans="1:24" ht="12.75" customHeight="1" x14ac:dyDescent="0.2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</row>
    <row r="659" spans="1:24" ht="12.75" customHeight="1" x14ac:dyDescent="0.2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</row>
    <row r="660" spans="1:24" ht="12.75" customHeight="1" x14ac:dyDescent="0.2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</row>
    <row r="661" spans="1:24" ht="12.75" customHeight="1" x14ac:dyDescent="0.2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</row>
    <row r="662" spans="1:24" ht="12.75" customHeight="1" x14ac:dyDescent="0.2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</row>
    <row r="663" spans="1:24" ht="12.75" customHeight="1" x14ac:dyDescent="0.2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</row>
    <row r="664" spans="1:24" ht="12.75" customHeight="1" x14ac:dyDescent="0.2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</row>
    <row r="665" spans="1:24" ht="12.75" customHeight="1" x14ac:dyDescent="0.2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</row>
    <row r="666" spans="1:24" ht="12.75" customHeight="1" x14ac:dyDescent="0.2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</row>
    <row r="667" spans="1:24" ht="12.75" customHeight="1" x14ac:dyDescent="0.2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</row>
    <row r="668" spans="1:24" ht="12.75" customHeight="1" x14ac:dyDescent="0.2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</row>
    <row r="669" spans="1:24" ht="12.75" customHeight="1" x14ac:dyDescent="0.2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</row>
    <row r="670" spans="1:24" ht="12.75" customHeight="1" x14ac:dyDescent="0.2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</row>
    <row r="671" spans="1:24" ht="12.75" customHeight="1" x14ac:dyDescent="0.2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</row>
    <row r="672" spans="1:24" ht="12.75" customHeight="1" x14ac:dyDescent="0.2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</row>
    <row r="673" spans="1:24" ht="12.75" customHeight="1" x14ac:dyDescent="0.2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</row>
    <row r="674" spans="1:24" ht="12.75" customHeight="1" x14ac:dyDescent="0.2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</row>
    <row r="675" spans="1:24" ht="12.75" customHeight="1" x14ac:dyDescent="0.2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</row>
    <row r="676" spans="1:24" ht="12.75" customHeight="1" x14ac:dyDescent="0.2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</row>
    <row r="677" spans="1:24" ht="12.75" customHeight="1" x14ac:dyDescent="0.2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</row>
    <row r="678" spans="1:24" ht="12.75" customHeight="1" x14ac:dyDescent="0.2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</row>
    <row r="679" spans="1:24" ht="12.75" customHeight="1" x14ac:dyDescent="0.2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</row>
    <row r="680" spans="1:24" ht="12.75" customHeight="1" x14ac:dyDescent="0.2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</row>
    <row r="681" spans="1:24" ht="12.75" customHeight="1" x14ac:dyDescent="0.2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</row>
    <row r="682" spans="1:24" ht="12.75" customHeight="1" x14ac:dyDescent="0.2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</row>
    <row r="683" spans="1:24" ht="12.75" customHeight="1" x14ac:dyDescent="0.2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</row>
    <row r="684" spans="1:24" ht="12.75" customHeight="1" x14ac:dyDescent="0.2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</row>
    <row r="685" spans="1:24" ht="12.75" customHeight="1" x14ac:dyDescent="0.2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</row>
    <row r="686" spans="1:24" ht="12.75" customHeight="1" x14ac:dyDescent="0.2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</row>
    <row r="687" spans="1:24" ht="12.75" customHeight="1" x14ac:dyDescent="0.2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</row>
    <row r="688" spans="1:24" ht="12.75" customHeight="1" x14ac:dyDescent="0.2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</row>
    <row r="689" spans="1:24" ht="12.75" customHeight="1" x14ac:dyDescent="0.2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</row>
    <row r="690" spans="1:24" ht="12.75" customHeight="1" x14ac:dyDescent="0.2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</row>
    <row r="691" spans="1:24" ht="12.75" customHeight="1" x14ac:dyDescent="0.2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</row>
    <row r="692" spans="1:24" ht="12.75" customHeight="1" x14ac:dyDescent="0.2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</row>
    <row r="693" spans="1:24" ht="12.75" customHeight="1" x14ac:dyDescent="0.2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</row>
    <row r="694" spans="1:24" ht="12.75" customHeight="1" x14ac:dyDescent="0.2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</row>
    <row r="695" spans="1:24" ht="12.75" customHeight="1" x14ac:dyDescent="0.2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</row>
    <row r="696" spans="1:24" ht="12.75" customHeight="1" x14ac:dyDescent="0.2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</row>
    <row r="697" spans="1:24" ht="12.75" customHeight="1" x14ac:dyDescent="0.2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</row>
    <row r="698" spans="1:24" ht="12.75" customHeight="1" x14ac:dyDescent="0.2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</row>
    <row r="699" spans="1:24" ht="12.75" customHeight="1" x14ac:dyDescent="0.2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</row>
    <row r="700" spans="1:24" ht="12.75" customHeight="1" x14ac:dyDescent="0.2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</row>
    <row r="701" spans="1:24" ht="12.75" customHeight="1" x14ac:dyDescent="0.2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</row>
    <row r="702" spans="1:24" ht="12.75" customHeight="1" x14ac:dyDescent="0.2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</row>
    <row r="703" spans="1:24" ht="12.75" customHeight="1" x14ac:dyDescent="0.2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</row>
    <row r="704" spans="1:24" ht="12.75" customHeight="1" x14ac:dyDescent="0.2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</row>
    <row r="705" spans="1:24" ht="12.75" customHeight="1" x14ac:dyDescent="0.2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</row>
    <row r="706" spans="1:24" ht="12.75" customHeight="1" x14ac:dyDescent="0.2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</row>
    <row r="707" spans="1:24" ht="12.75" customHeight="1" x14ac:dyDescent="0.2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</row>
    <row r="708" spans="1:24" ht="12.75" customHeight="1" x14ac:dyDescent="0.2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</row>
    <row r="709" spans="1:24" ht="12.75" customHeight="1" x14ac:dyDescent="0.2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</row>
    <row r="710" spans="1:24" ht="12.75" customHeight="1" x14ac:dyDescent="0.2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</row>
    <row r="711" spans="1:24" ht="12.75" customHeight="1" x14ac:dyDescent="0.2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</row>
    <row r="712" spans="1:24" ht="12.75" customHeight="1" x14ac:dyDescent="0.2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</row>
    <row r="713" spans="1:24" ht="12.75" customHeight="1" x14ac:dyDescent="0.2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</row>
    <row r="714" spans="1:24" ht="12.75" customHeight="1" x14ac:dyDescent="0.2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</row>
    <row r="715" spans="1:24" ht="12.75" customHeight="1" x14ac:dyDescent="0.2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</row>
    <row r="716" spans="1:24" ht="12.75" customHeight="1" x14ac:dyDescent="0.2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</row>
    <row r="717" spans="1:24" ht="12.75" customHeight="1" x14ac:dyDescent="0.2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</row>
    <row r="718" spans="1:24" ht="12.75" customHeight="1" x14ac:dyDescent="0.2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</row>
    <row r="719" spans="1:24" ht="12.75" customHeight="1" x14ac:dyDescent="0.2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</row>
    <row r="720" spans="1:24" ht="12.75" customHeight="1" x14ac:dyDescent="0.2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</row>
    <row r="721" spans="1:24" ht="12.75" customHeight="1" x14ac:dyDescent="0.2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</row>
    <row r="722" spans="1:24" ht="12.75" customHeight="1" x14ac:dyDescent="0.2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</row>
    <row r="723" spans="1:24" ht="12.75" customHeight="1" x14ac:dyDescent="0.2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</row>
    <row r="724" spans="1:24" ht="12.75" customHeight="1" x14ac:dyDescent="0.2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</row>
    <row r="725" spans="1:24" ht="12.75" customHeight="1" x14ac:dyDescent="0.2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</row>
    <row r="726" spans="1:24" ht="12.75" customHeight="1" x14ac:dyDescent="0.2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</row>
    <row r="727" spans="1:24" ht="12.75" customHeight="1" x14ac:dyDescent="0.2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</row>
    <row r="728" spans="1:24" ht="12.75" customHeight="1" x14ac:dyDescent="0.2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</row>
    <row r="729" spans="1:24" ht="12.75" customHeight="1" x14ac:dyDescent="0.2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</row>
    <row r="730" spans="1:24" ht="12.75" customHeight="1" x14ac:dyDescent="0.2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</row>
    <row r="731" spans="1:24" ht="12.75" customHeight="1" x14ac:dyDescent="0.2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</row>
    <row r="732" spans="1:24" ht="12.75" customHeight="1" x14ac:dyDescent="0.2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</row>
    <row r="733" spans="1:24" ht="12.75" customHeight="1" x14ac:dyDescent="0.2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</row>
    <row r="734" spans="1:24" ht="12.75" customHeight="1" x14ac:dyDescent="0.2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</row>
    <row r="735" spans="1:24" ht="12.75" customHeight="1" x14ac:dyDescent="0.2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</row>
    <row r="736" spans="1:24" ht="12.75" customHeight="1" x14ac:dyDescent="0.2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</row>
    <row r="737" spans="1:24" ht="12.75" customHeight="1" x14ac:dyDescent="0.2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</row>
    <row r="738" spans="1:24" ht="12.75" customHeight="1" x14ac:dyDescent="0.2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</row>
    <row r="739" spans="1:24" ht="12.75" customHeight="1" x14ac:dyDescent="0.2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</row>
    <row r="740" spans="1:24" ht="12.75" customHeight="1" x14ac:dyDescent="0.2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</row>
    <row r="741" spans="1:24" ht="12.75" customHeight="1" x14ac:dyDescent="0.2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</row>
    <row r="742" spans="1:24" ht="12.75" customHeight="1" x14ac:dyDescent="0.2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</row>
    <row r="743" spans="1:24" ht="12.75" customHeight="1" x14ac:dyDescent="0.2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</row>
    <row r="744" spans="1:24" ht="12.75" customHeight="1" x14ac:dyDescent="0.2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</row>
    <row r="745" spans="1:24" ht="12.75" customHeight="1" x14ac:dyDescent="0.2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</row>
    <row r="746" spans="1:24" ht="12.75" customHeight="1" x14ac:dyDescent="0.2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</row>
    <row r="747" spans="1:24" ht="12.75" customHeight="1" x14ac:dyDescent="0.2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</row>
    <row r="748" spans="1:24" ht="12.75" customHeight="1" x14ac:dyDescent="0.2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</row>
    <row r="749" spans="1:24" ht="12.75" customHeight="1" x14ac:dyDescent="0.2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</row>
    <row r="750" spans="1:24" ht="12.75" customHeight="1" x14ac:dyDescent="0.2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</row>
    <row r="751" spans="1:24" ht="12.75" customHeight="1" x14ac:dyDescent="0.2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</row>
    <row r="752" spans="1:24" ht="12.75" customHeight="1" x14ac:dyDescent="0.2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</row>
    <row r="753" spans="1:24" ht="12.75" customHeight="1" x14ac:dyDescent="0.2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</row>
    <row r="754" spans="1:24" ht="12.75" customHeight="1" x14ac:dyDescent="0.2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</row>
    <row r="755" spans="1:24" ht="12.75" customHeight="1" x14ac:dyDescent="0.2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</row>
    <row r="756" spans="1:24" ht="12.75" customHeight="1" x14ac:dyDescent="0.2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</row>
    <row r="757" spans="1:24" ht="12.75" customHeight="1" x14ac:dyDescent="0.2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</row>
    <row r="758" spans="1:24" ht="12.75" customHeight="1" x14ac:dyDescent="0.2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</row>
    <row r="759" spans="1:24" ht="12.75" customHeight="1" x14ac:dyDescent="0.2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</row>
    <row r="760" spans="1:24" ht="12.75" customHeight="1" x14ac:dyDescent="0.2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</row>
    <row r="761" spans="1:24" ht="12.75" customHeight="1" x14ac:dyDescent="0.2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</row>
    <row r="762" spans="1:24" ht="12.75" customHeight="1" x14ac:dyDescent="0.2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</row>
    <row r="763" spans="1:24" ht="12.75" customHeight="1" x14ac:dyDescent="0.2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</row>
    <row r="764" spans="1:24" ht="12.75" customHeight="1" x14ac:dyDescent="0.2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</row>
    <row r="765" spans="1:24" ht="12.75" customHeight="1" x14ac:dyDescent="0.2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</row>
    <row r="766" spans="1:24" ht="12.75" customHeight="1" x14ac:dyDescent="0.2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</row>
    <row r="767" spans="1:24" ht="12.75" customHeight="1" x14ac:dyDescent="0.2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</row>
    <row r="768" spans="1:24" ht="12.75" customHeight="1" x14ac:dyDescent="0.2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</row>
    <row r="769" spans="1:24" ht="12.75" customHeight="1" x14ac:dyDescent="0.2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</row>
    <row r="770" spans="1:24" ht="12.75" customHeight="1" x14ac:dyDescent="0.2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</row>
    <row r="771" spans="1:24" ht="12.75" customHeight="1" x14ac:dyDescent="0.2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</row>
    <row r="772" spans="1:24" ht="12.75" customHeight="1" x14ac:dyDescent="0.2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</row>
    <row r="773" spans="1:24" ht="12.75" customHeight="1" x14ac:dyDescent="0.2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</row>
    <row r="774" spans="1:24" ht="12.75" customHeight="1" x14ac:dyDescent="0.2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</row>
    <row r="775" spans="1:24" ht="12.75" customHeight="1" x14ac:dyDescent="0.2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</row>
    <row r="776" spans="1:24" ht="12.75" customHeight="1" x14ac:dyDescent="0.2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</row>
    <row r="777" spans="1:24" ht="12.75" customHeight="1" x14ac:dyDescent="0.2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</row>
    <row r="778" spans="1:24" ht="12.75" customHeight="1" x14ac:dyDescent="0.2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</row>
    <row r="779" spans="1:24" ht="12.75" customHeight="1" x14ac:dyDescent="0.2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</row>
    <row r="780" spans="1:24" ht="12.75" customHeight="1" x14ac:dyDescent="0.2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</row>
    <row r="781" spans="1:24" ht="12.75" customHeight="1" x14ac:dyDescent="0.2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</row>
    <row r="782" spans="1:24" ht="12.75" customHeight="1" x14ac:dyDescent="0.2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</row>
    <row r="783" spans="1:24" ht="12.75" customHeight="1" x14ac:dyDescent="0.2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</row>
    <row r="784" spans="1:24" ht="12.75" customHeight="1" x14ac:dyDescent="0.2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</row>
    <row r="785" spans="1:24" ht="12.75" customHeight="1" x14ac:dyDescent="0.2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</row>
    <row r="786" spans="1:24" ht="12.75" customHeight="1" x14ac:dyDescent="0.2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</row>
    <row r="787" spans="1:24" ht="12.75" customHeight="1" x14ac:dyDescent="0.2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</row>
    <row r="788" spans="1:24" ht="12.75" customHeight="1" x14ac:dyDescent="0.2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</row>
    <row r="789" spans="1:24" ht="12.75" customHeight="1" x14ac:dyDescent="0.2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</row>
    <row r="790" spans="1:24" ht="12.75" customHeight="1" x14ac:dyDescent="0.2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</row>
    <row r="791" spans="1:24" ht="12.75" customHeight="1" x14ac:dyDescent="0.2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</row>
    <row r="792" spans="1:24" ht="12.75" customHeight="1" x14ac:dyDescent="0.2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</row>
    <row r="793" spans="1:24" ht="12.75" customHeight="1" x14ac:dyDescent="0.2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</row>
    <row r="794" spans="1:24" ht="12.75" customHeight="1" x14ac:dyDescent="0.2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</row>
    <row r="795" spans="1:24" ht="12.75" customHeight="1" x14ac:dyDescent="0.2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</row>
    <row r="796" spans="1:24" ht="12.75" customHeight="1" x14ac:dyDescent="0.2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</row>
    <row r="797" spans="1:24" ht="12.75" customHeight="1" x14ac:dyDescent="0.2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</row>
    <row r="798" spans="1:24" ht="12.75" customHeight="1" x14ac:dyDescent="0.2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</row>
    <row r="799" spans="1:24" ht="12.75" customHeight="1" x14ac:dyDescent="0.2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</row>
    <row r="800" spans="1:24" ht="12.75" customHeight="1" x14ac:dyDescent="0.2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</row>
    <row r="801" spans="1:24" ht="12.75" customHeight="1" x14ac:dyDescent="0.2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</row>
    <row r="802" spans="1:24" ht="12.75" customHeight="1" x14ac:dyDescent="0.2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</row>
    <row r="803" spans="1:24" ht="12.75" customHeight="1" x14ac:dyDescent="0.2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</row>
    <row r="804" spans="1:24" ht="12.75" customHeight="1" x14ac:dyDescent="0.2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</row>
    <row r="805" spans="1:24" ht="12.75" customHeight="1" x14ac:dyDescent="0.2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</row>
    <row r="806" spans="1:24" ht="12.75" customHeight="1" x14ac:dyDescent="0.2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</row>
    <row r="807" spans="1:24" ht="12.75" customHeight="1" x14ac:dyDescent="0.2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</row>
    <row r="808" spans="1:24" ht="12.75" customHeight="1" x14ac:dyDescent="0.2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</row>
    <row r="809" spans="1:24" ht="12.75" customHeight="1" x14ac:dyDescent="0.2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</row>
    <row r="810" spans="1:24" ht="12.75" customHeight="1" x14ac:dyDescent="0.2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</row>
    <row r="811" spans="1:24" ht="12.75" customHeight="1" x14ac:dyDescent="0.2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</row>
    <row r="812" spans="1:24" ht="12.75" customHeight="1" x14ac:dyDescent="0.2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</row>
    <row r="813" spans="1:24" ht="12.75" customHeight="1" x14ac:dyDescent="0.2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</row>
    <row r="814" spans="1:24" ht="12.75" customHeight="1" x14ac:dyDescent="0.2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</row>
    <row r="815" spans="1:24" ht="12.75" customHeight="1" x14ac:dyDescent="0.2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</row>
    <row r="816" spans="1:24" ht="12.75" customHeight="1" x14ac:dyDescent="0.2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</row>
    <row r="817" spans="1:24" ht="12.75" customHeight="1" x14ac:dyDescent="0.2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</row>
    <row r="818" spans="1:24" ht="12.75" customHeight="1" x14ac:dyDescent="0.2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</row>
    <row r="819" spans="1:24" ht="12.75" customHeight="1" x14ac:dyDescent="0.2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</row>
    <row r="820" spans="1:24" ht="12.75" customHeight="1" x14ac:dyDescent="0.2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</row>
    <row r="821" spans="1:24" ht="12.75" customHeight="1" x14ac:dyDescent="0.2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</row>
    <row r="822" spans="1:24" ht="12.75" customHeight="1" x14ac:dyDescent="0.2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</row>
    <row r="823" spans="1:24" ht="12.75" customHeight="1" x14ac:dyDescent="0.2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</row>
    <row r="824" spans="1:24" ht="12.75" customHeight="1" x14ac:dyDescent="0.2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</row>
    <row r="825" spans="1:24" ht="12.75" customHeight="1" x14ac:dyDescent="0.2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</row>
    <row r="826" spans="1:24" ht="12.75" customHeight="1" x14ac:dyDescent="0.2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</row>
    <row r="827" spans="1:24" ht="12.75" customHeight="1" x14ac:dyDescent="0.2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</row>
    <row r="828" spans="1:24" ht="12.75" customHeight="1" x14ac:dyDescent="0.2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</row>
    <row r="829" spans="1:24" ht="12.75" customHeight="1" x14ac:dyDescent="0.2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</row>
    <row r="830" spans="1:24" ht="12.75" customHeight="1" x14ac:dyDescent="0.2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</row>
    <row r="831" spans="1:24" ht="12.75" customHeight="1" x14ac:dyDescent="0.2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</row>
    <row r="832" spans="1:24" ht="12.75" customHeight="1" x14ac:dyDescent="0.2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</row>
    <row r="833" spans="1:24" ht="12.75" customHeight="1" x14ac:dyDescent="0.2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</row>
    <row r="834" spans="1:24" ht="12.75" customHeight="1" x14ac:dyDescent="0.2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</row>
    <row r="835" spans="1:24" ht="12.75" customHeight="1" x14ac:dyDescent="0.2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</row>
    <row r="836" spans="1:24" ht="12.75" customHeight="1" x14ac:dyDescent="0.2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</row>
    <row r="837" spans="1:24" ht="12.75" customHeight="1" x14ac:dyDescent="0.2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</row>
    <row r="838" spans="1:24" ht="12.75" customHeight="1" x14ac:dyDescent="0.2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</row>
    <row r="839" spans="1:24" ht="12.75" customHeight="1" x14ac:dyDescent="0.2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</row>
    <row r="840" spans="1:24" ht="12.75" customHeight="1" x14ac:dyDescent="0.2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</row>
    <row r="841" spans="1:24" ht="12.75" customHeight="1" x14ac:dyDescent="0.2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</row>
    <row r="842" spans="1:24" ht="12.75" customHeight="1" x14ac:dyDescent="0.2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</row>
    <row r="843" spans="1:24" ht="12.75" customHeight="1" x14ac:dyDescent="0.2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</row>
    <row r="844" spans="1:24" ht="12.75" customHeight="1" x14ac:dyDescent="0.2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</row>
    <row r="845" spans="1:24" ht="12.75" customHeight="1" x14ac:dyDescent="0.2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</row>
    <row r="846" spans="1:24" ht="12.75" customHeight="1" x14ac:dyDescent="0.2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</row>
    <row r="847" spans="1:24" ht="12.75" customHeight="1" x14ac:dyDescent="0.2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</row>
    <row r="848" spans="1:24" ht="12.75" customHeight="1" x14ac:dyDescent="0.2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</row>
    <row r="849" spans="1:24" ht="12.75" customHeight="1" x14ac:dyDescent="0.2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</row>
    <row r="850" spans="1:24" ht="12.75" customHeight="1" x14ac:dyDescent="0.2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</row>
    <row r="851" spans="1:24" ht="12.75" customHeight="1" x14ac:dyDescent="0.2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</row>
    <row r="852" spans="1:24" ht="12.75" customHeight="1" x14ac:dyDescent="0.2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</row>
    <row r="853" spans="1:24" ht="12.75" customHeight="1" x14ac:dyDescent="0.2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</row>
    <row r="854" spans="1:24" ht="12.75" customHeight="1" x14ac:dyDescent="0.2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</row>
    <row r="855" spans="1:24" ht="12.75" customHeight="1" x14ac:dyDescent="0.2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</row>
    <row r="856" spans="1:24" ht="12.75" customHeight="1" x14ac:dyDescent="0.2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</row>
    <row r="857" spans="1:24" ht="12.75" customHeight="1" x14ac:dyDescent="0.2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</row>
    <row r="858" spans="1:24" ht="12.75" customHeight="1" x14ac:dyDescent="0.2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</row>
    <row r="859" spans="1:24" ht="12.75" customHeight="1" x14ac:dyDescent="0.2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</row>
    <row r="860" spans="1:24" ht="12.75" customHeight="1" x14ac:dyDescent="0.2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</row>
    <row r="861" spans="1:24" ht="12.75" customHeight="1" x14ac:dyDescent="0.2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</row>
    <row r="862" spans="1:24" ht="12.75" customHeight="1" x14ac:dyDescent="0.2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</row>
    <row r="863" spans="1:24" ht="12.75" customHeight="1" x14ac:dyDescent="0.2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</row>
    <row r="864" spans="1:24" ht="12.75" customHeight="1" x14ac:dyDescent="0.2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</row>
    <row r="865" spans="1:24" ht="12.75" customHeight="1" x14ac:dyDescent="0.2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</row>
    <row r="866" spans="1:24" ht="12.75" customHeight="1" x14ac:dyDescent="0.2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</row>
    <row r="867" spans="1:24" ht="12.75" customHeight="1" x14ac:dyDescent="0.2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</row>
    <row r="868" spans="1:24" ht="12.75" customHeight="1" x14ac:dyDescent="0.2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</row>
    <row r="869" spans="1:24" ht="12.75" customHeight="1" x14ac:dyDescent="0.2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</row>
    <row r="870" spans="1:24" ht="12.75" customHeight="1" x14ac:dyDescent="0.2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</row>
    <row r="871" spans="1:24" ht="12.75" customHeight="1" x14ac:dyDescent="0.2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</row>
    <row r="872" spans="1:24" ht="12.75" customHeight="1" x14ac:dyDescent="0.2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</row>
    <row r="873" spans="1:24" ht="12.75" customHeight="1" x14ac:dyDescent="0.2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</row>
    <row r="874" spans="1:24" ht="12.75" customHeight="1" x14ac:dyDescent="0.2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</row>
    <row r="875" spans="1:24" ht="12.75" customHeight="1" x14ac:dyDescent="0.2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</row>
    <row r="876" spans="1:24" ht="12.75" customHeight="1" x14ac:dyDescent="0.2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</row>
    <row r="877" spans="1:24" ht="12.75" customHeight="1" x14ac:dyDescent="0.2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</row>
    <row r="878" spans="1:24" ht="12.75" customHeight="1" x14ac:dyDescent="0.2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</row>
    <row r="879" spans="1:24" ht="12.75" customHeight="1" x14ac:dyDescent="0.2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</row>
    <row r="880" spans="1:24" ht="12.75" customHeight="1" x14ac:dyDescent="0.2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</row>
    <row r="881" spans="1:24" ht="12.75" customHeight="1" x14ac:dyDescent="0.2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</row>
    <row r="882" spans="1:24" ht="12.75" customHeight="1" x14ac:dyDescent="0.2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</row>
    <row r="883" spans="1:24" ht="12.75" customHeight="1" x14ac:dyDescent="0.2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</row>
    <row r="884" spans="1:24" ht="12.75" customHeight="1" x14ac:dyDescent="0.2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</row>
    <row r="885" spans="1:24" ht="12.75" customHeight="1" x14ac:dyDescent="0.2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</row>
    <row r="886" spans="1:24" ht="12.75" customHeight="1" x14ac:dyDescent="0.2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</row>
    <row r="887" spans="1:24" ht="12.75" customHeight="1" x14ac:dyDescent="0.2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</row>
    <row r="888" spans="1:24" ht="12.75" customHeight="1" x14ac:dyDescent="0.2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</row>
    <row r="889" spans="1:24" ht="12.75" customHeight="1" x14ac:dyDescent="0.2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</row>
    <row r="890" spans="1:24" ht="12.75" customHeight="1" x14ac:dyDescent="0.2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</row>
    <row r="891" spans="1:24" ht="12.75" customHeight="1" x14ac:dyDescent="0.2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</row>
    <row r="892" spans="1:24" ht="12.75" customHeight="1" x14ac:dyDescent="0.2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</row>
    <row r="893" spans="1:24" ht="12.75" customHeight="1" x14ac:dyDescent="0.2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</row>
    <row r="894" spans="1:24" ht="12.75" customHeight="1" x14ac:dyDescent="0.2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</row>
    <row r="895" spans="1:24" ht="12.75" customHeight="1" x14ac:dyDescent="0.2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</row>
    <row r="896" spans="1:24" ht="12.75" customHeight="1" x14ac:dyDescent="0.2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</row>
    <row r="897" spans="1:24" ht="12.75" customHeight="1" x14ac:dyDescent="0.2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</row>
    <row r="898" spans="1:24" ht="12.75" customHeight="1" x14ac:dyDescent="0.2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</row>
    <row r="899" spans="1:24" ht="12.75" customHeight="1" x14ac:dyDescent="0.2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</row>
    <row r="900" spans="1:24" ht="12.75" customHeight="1" x14ac:dyDescent="0.2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</row>
    <row r="901" spans="1:24" ht="12.75" customHeight="1" x14ac:dyDescent="0.2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</row>
    <row r="902" spans="1:24" ht="12.75" customHeight="1" x14ac:dyDescent="0.2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</row>
    <row r="903" spans="1:24" ht="12.75" customHeight="1" x14ac:dyDescent="0.2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</row>
    <row r="904" spans="1:24" ht="12.75" customHeight="1" x14ac:dyDescent="0.2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</row>
    <row r="905" spans="1:24" ht="12.75" customHeight="1" x14ac:dyDescent="0.2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</row>
    <row r="906" spans="1:24" ht="12.75" customHeight="1" x14ac:dyDescent="0.2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</row>
    <row r="907" spans="1:24" ht="12.75" customHeight="1" x14ac:dyDescent="0.2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</row>
    <row r="908" spans="1:24" ht="12.75" customHeight="1" x14ac:dyDescent="0.2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</row>
    <row r="909" spans="1:24" ht="12.75" customHeight="1" x14ac:dyDescent="0.2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</row>
    <row r="910" spans="1:24" ht="12.75" customHeight="1" x14ac:dyDescent="0.2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</row>
    <row r="911" spans="1:24" ht="12.75" customHeight="1" x14ac:dyDescent="0.2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</row>
    <row r="912" spans="1:24" ht="12.75" customHeight="1" x14ac:dyDescent="0.2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</row>
    <row r="913" spans="1:24" ht="12.75" customHeight="1" x14ac:dyDescent="0.2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</row>
    <row r="914" spans="1:24" ht="12.75" customHeight="1" x14ac:dyDescent="0.2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</row>
    <row r="915" spans="1:24" ht="12.75" customHeight="1" x14ac:dyDescent="0.2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</row>
    <row r="916" spans="1:24" ht="12.75" customHeight="1" x14ac:dyDescent="0.2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</row>
    <row r="917" spans="1:24" ht="12.75" customHeight="1" x14ac:dyDescent="0.2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</row>
    <row r="918" spans="1:24" ht="12.75" customHeight="1" x14ac:dyDescent="0.2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</row>
    <row r="919" spans="1:24" ht="12.75" customHeight="1" x14ac:dyDescent="0.2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</row>
    <row r="920" spans="1:24" ht="12.75" customHeight="1" x14ac:dyDescent="0.2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</row>
    <row r="921" spans="1:24" ht="12.75" customHeight="1" x14ac:dyDescent="0.2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</row>
    <row r="922" spans="1:24" ht="12.75" customHeight="1" x14ac:dyDescent="0.2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</row>
    <row r="923" spans="1:24" ht="12.75" customHeight="1" x14ac:dyDescent="0.2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</row>
    <row r="924" spans="1:24" ht="12.75" customHeight="1" x14ac:dyDescent="0.2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</row>
    <row r="925" spans="1:24" ht="12.75" customHeight="1" x14ac:dyDescent="0.2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</row>
    <row r="926" spans="1:24" ht="12.75" customHeight="1" x14ac:dyDescent="0.2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</row>
    <row r="927" spans="1:24" ht="12.75" customHeight="1" x14ac:dyDescent="0.2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</row>
    <row r="928" spans="1:24" ht="12.75" customHeight="1" x14ac:dyDescent="0.2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</row>
    <row r="929" spans="1:24" ht="12.75" customHeight="1" x14ac:dyDescent="0.2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</row>
    <row r="930" spans="1:24" ht="12.75" customHeight="1" x14ac:dyDescent="0.2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</row>
    <row r="931" spans="1:24" ht="12.75" customHeight="1" x14ac:dyDescent="0.2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</row>
    <row r="932" spans="1:24" ht="12.75" customHeight="1" x14ac:dyDescent="0.2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</row>
    <row r="933" spans="1:24" ht="12.75" customHeight="1" x14ac:dyDescent="0.2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</row>
    <row r="934" spans="1:24" ht="12.75" customHeight="1" x14ac:dyDescent="0.2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</row>
    <row r="935" spans="1:24" ht="12.75" customHeight="1" x14ac:dyDescent="0.2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</row>
    <row r="936" spans="1:24" ht="12.75" customHeight="1" x14ac:dyDescent="0.2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</row>
    <row r="937" spans="1:24" ht="12.75" customHeight="1" x14ac:dyDescent="0.2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</row>
    <row r="938" spans="1:24" ht="12.75" customHeight="1" x14ac:dyDescent="0.2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</row>
    <row r="939" spans="1:24" ht="12.75" customHeight="1" x14ac:dyDescent="0.2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</row>
    <row r="940" spans="1:24" ht="12.75" customHeight="1" x14ac:dyDescent="0.2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</row>
    <row r="941" spans="1:24" ht="12.75" customHeight="1" x14ac:dyDescent="0.2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</row>
    <row r="942" spans="1:24" ht="12.75" customHeight="1" x14ac:dyDescent="0.2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</row>
    <row r="943" spans="1:24" ht="12.75" customHeight="1" x14ac:dyDescent="0.2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</row>
    <row r="944" spans="1:24" ht="12.75" customHeight="1" x14ac:dyDescent="0.2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</row>
    <row r="945" spans="1:24" ht="12.75" customHeight="1" x14ac:dyDescent="0.2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</row>
    <row r="946" spans="1:24" ht="12.75" customHeight="1" x14ac:dyDescent="0.2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</row>
    <row r="947" spans="1:24" ht="12.75" customHeight="1" x14ac:dyDescent="0.2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</row>
    <row r="948" spans="1:24" ht="12.75" customHeight="1" x14ac:dyDescent="0.2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</row>
    <row r="949" spans="1:24" ht="12.75" customHeight="1" x14ac:dyDescent="0.2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</row>
    <row r="950" spans="1:24" ht="12.75" customHeight="1" x14ac:dyDescent="0.2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</row>
    <row r="951" spans="1:24" ht="12.75" customHeight="1" x14ac:dyDescent="0.2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</row>
    <row r="952" spans="1:24" ht="12.75" customHeight="1" x14ac:dyDescent="0.2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</row>
    <row r="953" spans="1:24" ht="12.75" customHeight="1" x14ac:dyDescent="0.2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</row>
    <row r="954" spans="1:24" ht="12.75" customHeight="1" x14ac:dyDescent="0.2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</row>
    <row r="955" spans="1:24" ht="12.75" customHeight="1" x14ac:dyDescent="0.2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</row>
    <row r="956" spans="1:24" ht="12.75" customHeight="1" x14ac:dyDescent="0.2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</row>
    <row r="957" spans="1:24" ht="12.75" customHeight="1" x14ac:dyDescent="0.2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</row>
    <row r="958" spans="1:24" ht="12.75" customHeight="1" x14ac:dyDescent="0.2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</row>
    <row r="959" spans="1:24" ht="12.75" customHeight="1" x14ac:dyDescent="0.2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</row>
    <row r="960" spans="1:24" ht="12.75" customHeight="1" x14ac:dyDescent="0.2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</row>
    <row r="961" spans="1:24" ht="12.75" customHeight="1" x14ac:dyDescent="0.2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</row>
    <row r="962" spans="1:24" ht="12.75" customHeight="1" x14ac:dyDescent="0.2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</row>
    <row r="963" spans="1:24" ht="12.75" customHeight="1" x14ac:dyDescent="0.2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</row>
    <row r="964" spans="1:24" ht="12.75" customHeight="1" x14ac:dyDescent="0.2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</row>
    <row r="965" spans="1:24" ht="12.75" customHeight="1" x14ac:dyDescent="0.2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</row>
    <row r="966" spans="1:24" ht="12.75" customHeight="1" x14ac:dyDescent="0.2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</row>
    <row r="967" spans="1:24" ht="12.75" customHeight="1" x14ac:dyDescent="0.2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</row>
    <row r="968" spans="1:24" ht="12.75" customHeight="1" x14ac:dyDescent="0.2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</row>
    <row r="969" spans="1:24" ht="12.75" customHeight="1" x14ac:dyDescent="0.2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</row>
    <row r="970" spans="1:24" ht="12.75" customHeight="1" x14ac:dyDescent="0.2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</row>
    <row r="971" spans="1:24" ht="12.75" customHeight="1" x14ac:dyDescent="0.2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</row>
    <row r="972" spans="1:24" ht="12.75" customHeight="1" x14ac:dyDescent="0.2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</row>
    <row r="973" spans="1:24" ht="12.75" customHeight="1" x14ac:dyDescent="0.2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</row>
    <row r="974" spans="1:24" ht="12.75" customHeight="1" x14ac:dyDescent="0.2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</row>
    <row r="975" spans="1:24" ht="12.75" customHeight="1" x14ac:dyDescent="0.2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</row>
    <row r="976" spans="1:24" ht="12.75" customHeight="1" x14ac:dyDescent="0.2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</row>
    <row r="977" spans="1:24" ht="12.75" customHeight="1" x14ac:dyDescent="0.2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</row>
    <row r="978" spans="1:24" ht="12.75" customHeight="1" x14ac:dyDescent="0.2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</row>
    <row r="979" spans="1:24" ht="12.75" customHeight="1" x14ac:dyDescent="0.2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</row>
    <row r="980" spans="1:24" ht="12.75" customHeight="1" x14ac:dyDescent="0.2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</row>
    <row r="981" spans="1:24" ht="12.75" customHeight="1" x14ac:dyDescent="0.2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</row>
    <row r="982" spans="1:24" ht="12.75" customHeight="1" x14ac:dyDescent="0.2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</row>
    <row r="983" spans="1:24" ht="12.75" customHeight="1" x14ac:dyDescent="0.2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</row>
    <row r="984" spans="1:24" ht="12.75" customHeight="1" x14ac:dyDescent="0.2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</row>
    <row r="985" spans="1:24" ht="12.75" customHeight="1" x14ac:dyDescent="0.2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</row>
    <row r="986" spans="1:24" ht="12.75" customHeight="1" x14ac:dyDescent="0.2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</row>
    <row r="987" spans="1:24" ht="12.75" customHeight="1" x14ac:dyDescent="0.2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</row>
    <row r="988" spans="1:24" ht="12.75" customHeight="1" x14ac:dyDescent="0.2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</row>
    <row r="989" spans="1:24" ht="12.75" customHeight="1" x14ac:dyDescent="0.2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</row>
    <row r="990" spans="1:24" ht="12.75" customHeight="1" x14ac:dyDescent="0.2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</row>
    <row r="991" spans="1:24" ht="12.75" customHeight="1" x14ac:dyDescent="0.2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</row>
    <row r="992" spans="1:24" ht="12.75" customHeight="1" x14ac:dyDescent="0.2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</row>
    <row r="993" spans="1:24" ht="12.75" customHeight="1" x14ac:dyDescent="0.2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</row>
    <row r="994" spans="1:24" ht="12.75" customHeight="1" x14ac:dyDescent="0.2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</row>
    <row r="995" spans="1:24" ht="12.75" customHeight="1" x14ac:dyDescent="0.2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</row>
    <row r="996" spans="1:24" ht="12.75" customHeight="1" x14ac:dyDescent="0.2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</row>
    <row r="997" spans="1:24" ht="12.75" customHeight="1" x14ac:dyDescent="0.2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</row>
    <row r="998" spans="1:24" ht="12.75" customHeight="1" x14ac:dyDescent="0.2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</row>
    <row r="999" spans="1:24" ht="12.75" customHeight="1" x14ac:dyDescent="0.2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</row>
    <row r="1000" spans="1:24" ht="12.75" customHeight="1" x14ac:dyDescent="0.2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</row>
    <row r="1001" spans="1:24" ht="12.75" customHeight="1" x14ac:dyDescent="0.2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</row>
    <row r="1002" spans="1:24" ht="12.75" customHeight="1" x14ac:dyDescent="0.2">
      <c r="A1002" s="21"/>
      <c r="B1002" s="21"/>
      <c r="C1002" s="21"/>
      <c r="D1002" s="21"/>
      <c r="E1002" s="21"/>
      <c r="F1002" s="21"/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</row>
  </sheetData>
  <mergeCells count="20">
    <mergeCell ref="A30:C30"/>
    <mergeCell ref="E30:G30"/>
    <mergeCell ref="A9:G9"/>
    <mergeCell ref="A10:E11"/>
    <mergeCell ref="A12:G12"/>
    <mergeCell ref="A16:G16"/>
    <mergeCell ref="A22:F22"/>
    <mergeCell ref="A23:G23"/>
    <mergeCell ref="A24:G24"/>
    <mergeCell ref="A7:G7"/>
    <mergeCell ref="A28:C28"/>
    <mergeCell ref="E28:G28"/>
    <mergeCell ref="A29:C29"/>
    <mergeCell ref="E29:G29"/>
    <mergeCell ref="A8:G8"/>
    <mergeCell ref="A2:G2"/>
    <mergeCell ref="A3:G3"/>
    <mergeCell ref="A4:G4"/>
    <mergeCell ref="A5:G5"/>
    <mergeCell ref="A6:G6"/>
  </mergeCells>
  <printOptions horizontalCentered="1" verticalCentered="1"/>
  <pageMargins left="0" right="0.23622047244094491" top="0.55118110236220474" bottom="0.74803149606299213" header="0.31496062992125984" footer="0.31496062992125984"/>
  <pageSetup scale="80" fitToWidth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S33"/>
  <sheetViews>
    <sheetView zoomScale="115" zoomScaleNormal="115" workbookViewId="0">
      <selection activeCell="H29" sqref="H29"/>
    </sheetView>
  </sheetViews>
  <sheetFormatPr defaultColWidth="12.625" defaultRowHeight="15" customHeight="1" x14ac:dyDescent="0.2"/>
  <cols>
    <col min="1" max="1" width="4.75" customWidth="1"/>
    <col min="2" max="2" width="7.625" customWidth="1"/>
    <col min="3" max="3" width="22.875" customWidth="1"/>
    <col min="4" max="4" width="14.5" customWidth="1"/>
    <col min="5" max="5" width="13" customWidth="1"/>
    <col min="6" max="6" width="11.5" customWidth="1"/>
    <col min="7" max="7" width="11.75" customWidth="1"/>
    <col min="8" max="8" width="11.25" customWidth="1"/>
    <col min="9" max="15" width="12.25" customWidth="1"/>
    <col min="16" max="17" width="16.625" customWidth="1"/>
    <col min="18" max="18" width="18.5" customWidth="1"/>
    <col min="19" max="19" width="15.375" customWidth="1"/>
  </cols>
  <sheetData>
    <row r="1" spans="2:19" ht="15" customHeight="1" thickBot="1" x14ac:dyDescent="0.3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9" ht="15" customHeight="1" x14ac:dyDescent="0.2">
      <c r="B2" s="547" t="s">
        <v>22</v>
      </c>
      <c r="C2" s="539" t="s">
        <v>13</v>
      </c>
      <c r="D2" s="541" t="s">
        <v>14</v>
      </c>
      <c r="E2" s="110" t="s">
        <v>15</v>
      </c>
      <c r="F2" s="110"/>
      <c r="G2" s="110"/>
      <c r="H2" s="110"/>
      <c r="I2" s="126"/>
      <c r="J2" s="126"/>
      <c r="K2" s="126"/>
      <c r="L2" s="126"/>
      <c r="M2" s="126"/>
      <c r="N2" s="126"/>
      <c r="O2" s="126"/>
      <c r="P2" s="550" t="s">
        <v>106</v>
      </c>
      <c r="Q2" s="559" t="s">
        <v>107</v>
      </c>
      <c r="R2" s="553" t="s">
        <v>105</v>
      </c>
      <c r="S2" s="544" t="s">
        <v>16</v>
      </c>
    </row>
    <row r="3" spans="2:19" ht="15" customHeight="1" x14ac:dyDescent="0.25">
      <c r="B3" s="548"/>
      <c r="C3" s="540"/>
      <c r="D3" s="542"/>
      <c r="E3" s="89" t="s">
        <v>17</v>
      </c>
      <c r="F3" s="90" t="s">
        <v>86</v>
      </c>
      <c r="G3" s="90" t="s">
        <v>87</v>
      </c>
      <c r="H3" s="90" t="s">
        <v>91</v>
      </c>
      <c r="I3" s="127" t="s">
        <v>98</v>
      </c>
      <c r="J3" s="127" t="s">
        <v>100</v>
      </c>
      <c r="K3" s="127" t="s">
        <v>101</v>
      </c>
      <c r="L3" s="127" t="s">
        <v>102</v>
      </c>
      <c r="M3" s="127" t="s">
        <v>103</v>
      </c>
      <c r="N3" s="127" t="s">
        <v>104</v>
      </c>
      <c r="O3" s="127" t="s">
        <v>108</v>
      </c>
      <c r="P3" s="551"/>
      <c r="Q3" s="560"/>
      <c r="R3" s="554"/>
      <c r="S3" s="545"/>
    </row>
    <row r="4" spans="2:19" ht="15" customHeight="1" thickBot="1" x14ac:dyDescent="0.25">
      <c r="B4" s="548"/>
      <c r="C4" s="540"/>
      <c r="D4" s="543"/>
      <c r="E4" s="111" t="s">
        <v>18</v>
      </c>
      <c r="F4" s="112">
        <v>1</v>
      </c>
      <c r="G4" s="112">
        <v>1</v>
      </c>
      <c r="H4" s="112">
        <v>1</v>
      </c>
      <c r="I4" s="128" t="s">
        <v>99</v>
      </c>
      <c r="J4" s="128" t="s">
        <v>99</v>
      </c>
      <c r="K4" s="128" t="s">
        <v>99</v>
      </c>
      <c r="L4" s="128" t="s">
        <v>99</v>
      </c>
      <c r="M4" s="128" t="s">
        <v>99</v>
      </c>
      <c r="N4" s="128" t="s">
        <v>99</v>
      </c>
      <c r="O4" s="128" t="s">
        <v>99</v>
      </c>
      <c r="P4" s="552"/>
      <c r="Q4" s="561"/>
      <c r="R4" s="554"/>
      <c r="S4" s="546"/>
    </row>
    <row r="5" spans="2:19" ht="15" customHeight="1" x14ac:dyDescent="0.25">
      <c r="B5" s="548"/>
      <c r="C5" s="2" t="s">
        <v>19</v>
      </c>
      <c r="D5" s="107"/>
      <c r="E5" s="85">
        <v>147470.10999999999</v>
      </c>
      <c r="F5" s="69"/>
      <c r="G5" s="69"/>
      <c r="H5" s="108"/>
      <c r="I5" s="108"/>
      <c r="J5" s="108"/>
      <c r="K5" s="108"/>
      <c r="L5" s="108"/>
      <c r="M5" s="108"/>
      <c r="N5" s="108"/>
      <c r="O5" s="108"/>
      <c r="P5" s="109"/>
      <c r="Q5" s="138"/>
      <c r="R5" s="131"/>
      <c r="S5" s="134"/>
    </row>
    <row r="6" spans="2:19" ht="15" customHeight="1" x14ac:dyDescent="0.25">
      <c r="B6" s="548"/>
      <c r="C6" s="5" t="s">
        <v>21</v>
      </c>
      <c r="D6" s="6"/>
      <c r="E6" s="86">
        <v>13272.31</v>
      </c>
      <c r="F6" s="69"/>
      <c r="G6" s="69"/>
      <c r="H6" s="9"/>
      <c r="I6" s="9"/>
      <c r="J6" s="9"/>
      <c r="K6" s="9"/>
      <c r="L6" s="9"/>
      <c r="M6" s="108"/>
      <c r="N6" s="108"/>
      <c r="O6" s="108"/>
      <c r="P6" s="109"/>
      <c r="Q6" s="138"/>
      <c r="R6" s="132"/>
      <c r="S6" s="134"/>
    </row>
    <row r="7" spans="2:19" ht="15" customHeight="1" x14ac:dyDescent="0.25">
      <c r="B7" s="548"/>
      <c r="C7" s="5" t="s">
        <v>1</v>
      </c>
      <c r="D7" s="6"/>
      <c r="E7" s="87">
        <v>46851.25</v>
      </c>
      <c r="F7" s="69"/>
      <c r="G7" s="69"/>
      <c r="H7" s="9"/>
      <c r="I7" s="9"/>
      <c r="J7" s="9"/>
      <c r="K7" s="9"/>
      <c r="L7" s="9"/>
      <c r="M7" s="108"/>
      <c r="N7" s="108"/>
      <c r="O7" s="108"/>
      <c r="P7" s="109"/>
      <c r="Q7" s="138"/>
      <c r="R7" s="132"/>
      <c r="S7" s="134"/>
    </row>
    <row r="8" spans="2:19" ht="15" customHeight="1" x14ac:dyDescent="0.25">
      <c r="B8" s="548"/>
      <c r="C8" s="5" t="s">
        <v>3</v>
      </c>
      <c r="D8" s="6"/>
      <c r="E8" s="86">
        <v>13186.8</v>
      </c>
      <c r="F8" s="69"/>
      <c r="G8" s="69"/>
      <c r="H8" s="9"/>
      <c r="I8" s="9"/>
      <c r="J8" s="9"/>
      <c r="K8" s="9"/>
      <c r="L8" s="9"/>
      <c r="M8" s="108"/>
      <c r="N8" s="108"/>
      <c r="O8" s="108"/>
      <c r="P8" s="109"/>
      <c r="Q8" s="138"/>
      <c r="R8" s="132"/>
      <c r="S8" s="134"/>
    </row>
    <row r="9" spans="2:19" ht="15" customHeight="1" x14ac:dyDescent="0.25">
      <c r="B9" s="548"/>
      <c r="C9" s="5" t="s">
        <v>5</v>
      </c>
      <c r="D9" s="6"/>
      <c r="E9" s="86">
        <v>24300</v>
      </c>
      <c r="F9" s="69"/>
      <c r="G9" s="69"/>
      <c r="H9" s="9"/>
      <c r="I9" s="9"/>
      <c r="J9" s="9"/>
      <c r="K9" s="9"/>
      <c r="L9" s="9"/>
      <c r="M9" s="108"/>
      <c r="N9" s="108"/>
      <c r="O9" s="108"/>
      <c r="P9" s="109"/>
      <c r="Q9" s="138"/>
      <c r="R9" s="132"/>
      <c r="S9" s="134"/>
    </row>
    <row r="10" spans="2:19" ht="15" customHeight="1" x14ac:dyDescent="0.25">
      <c r="B10" s="548"/>
      <c r="C10" s="5" t="s">
        <v>7</v>
      </c>
      <c r="D10" s="6"/>
      <c r="E10" s="86">
        <v>37214.82</v>
      </c>
      <c r="F10" s="69"/>
      <c r="G10" s="69"/>
      <c r="H10" s="9"/>
      <c r="I10" s="9"/>
      <c r="J10" s="9"/>
      <c r="K10" s="9"/>
      <c r="L10" s="9"/>
      <c r="M10" s="108"/>
      <c r="N10" s="108"/>
      <c r="O10" s="108"/>
      <c r="P10" s="109"/>
      <c r="Q10" s="138"/>
      <c r="R10" s="132"/>
      <c r="S10" s="134"/>
    </row>
    <row r="11" spans="2:19" ht="15" customHeight="1" x14ac:dyDescent="0.25">
      <c r="B11" s="548"/>
      <c r="C11" s="5" t="s">
        <v>9</v>
      </c>
      <c r="D11" s="6"/>
      <c r="E11" s="86">
        <v>13983.150000000001</v>
      </c>
      <c r="F11" s="69"/>
      <c r="G11" s="69"/>
      <c r="H11" s="9"/>
      <c r="I11" s="9"/>
      <c r="J11" s="9"/>
      <c r="K11" s="9"/>
      <c r="L11" s="9"/>
      <c r="M11" s="108"/>
      <c r="N11" s="108"/>
      <c r="O11" s="108"/>
      <c r="P11" s="109"/>
      <c r="Q11" s="138"/>
      <c r="R11" s="132"/>
      <c r="S11" s="134"/>
    </row>
    <row r="12" spans="2:19" ht="15" customHeight="1" x14ac:dyDescent="0.25">
      <c r="B12" s="548"/>
      <c r="C12" s="5" t="s">
        <v>90</v>
      </c>
      <c r="D12" s="6"/>
      <c r="E12" s="69">
        <v>4956.79</v>
      </c>
      <c r="F12" s="8"/>
      <c r="G12" s="8"/>
      <c r="H12" s="9"/>
      <c r="I12" s="9"/>
      <c r="J12" s="9"/>
      <c r="K12" s="9"/>
      <c r="L12" s="9"/>
      <c r="M12" s="108"/>
      <c r="N12" s="108"/>
      <c r="O12" s="108"/>
      <c r="P12" s="109"/>
      <c r="Q12" s="138"/>
      <c r="R12" s="132"/>
      <c r="S12" s="134"/>
    </row>
    <row r="13" spans="2:19" ht="15" customHeight="1" thickBot="1" x14ac:dyDescent="0.3">
      <c r="B13" s="548"/>
      <c r="C13" s="5" t="s">
        <v>97</v>
      </c>
      <c r="D13" s="6"/>
      <c r="E13" s="85">
        <v>21967.89</v>
      </c>
      <c r="F13" s="69"/>
      <c r="G13" s="69"/>
      <c r="H13" s="9"/>
      <c r="I13" s="9"/>
      <c r="J13" s="9"/>
      <c r="K13" s="9"/>
      <c r="L13" s="9"/>
      <c r="M13" s="108"/>
      <c r="N13" s="108"/>
      <c r="O13" s="108"/>
      <c r="P13" s="109"/>
      <c r="Q13" s="138"/>
      <c r="R13" s="132"/>
      <c r="S13" s="134"/>
    </row>
    <row r="14" spans="2:19" ht="15" customHeight="1" thickBot="1" x14ac:dyDescent="0.3">
      <c r="B14" s="548"/>
      <c r="C14" s="16" t="s">
        <v>20</v>
      </c>
      <c r="D14" s="17">
        <f t="shared" ref="D14:R14" si="0">SUM(D5:D13)</f>
        <v>0</v>
      </c>
      <c r="E14" s="17">
        <f t="shared" si="0"/>
        <v>323203.12</v>
      </c>
      <c r="F14" s="17">
        <f t="shared" si="0"/>
        <v>0</v>
      </c>
      <c r="G14" s="17">
        <f t="shared" si="0"/>
        <v>0</v>
      </c>
      <c r="H14" s="17">
        <f t="shared" si="0"/>
        <v>0</v>
      </c>
      <c r="I14" s="17">
        <f t="shared" si="0"/>
        <v>0</v>
      </c>
      <c r="J14" s="17">
        <f t="shared" si="0"/>
        <v>0</v>
      </c>
      <c r="K14" s="17">
        <f t="shared" si="0"/>
        <v>0</v>
      </c>
      <c r="L14" s="17">
        <f t="shared" si="0"/>
        <v>0</v>
      </c>
      <c r="M14" s="17">
        <f t="shared" ref="M14:Q14" si="1">SUM(M5:M13)</f>
        <v>0</v>
      </c>
      <c r="N14" s="17">
        <f t="shared" si="1"/>
        <v>0</v>
      </c>
      <c r="O14" s="17"/>
      <c r="P14" s="18">
        <f t="shared" si="1"/>
        <v>0</v>
      </c>
      <c r="Q14" s="133">
        <f t="shared" si="1"/>
        <v>0</v>
      </c>
      <c r="R14" s="133">
        <f t="shared" si="0"/>
        <v>0</v>
      </c>
      <c r="S14" s="135">
        <f>SUM(S5:S13)</f>
        <v>0</v>
      </c>
    </row>
    <row r="15" spans="2:19" ht="15" customHeight="1" thickBot="1" x14ac:dyDescent="0.3">
      <c r="B15" s="549"/>
      <c r="C15" s="11" t="s">
        <v>88</v>
      </c>
      <c r="D15" s="12"/>
      <c r="E15" s="1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>
        <f>SUM(F15:H15)</f>
        <v>0</v>
      </c>
      <c r="Q15" s="139"/>
      <c r="R15" s="15">
        <f>R14-P15</f>
        <v>0</v>
      </c>
    </row>
    <row r="16" spans="2:19" ht="15" customHeight="1" thickBot="1" x14ac:dyDescent="0.3">
      <c r="C16" s="91"/>
      <c r="D16" s="92"/>
      <c r="E16" s="92"/>
      <c r="F16" s="93"/>
      <c r="G16" s="105"/>
      <c r="H16" s="1"/>
      <c r="I16" s="1"/>
      <c r="J16" s="1"/>
      <c r="K16" s="1"/>
      <c r="L16" s="1"/>
      <c r="M16" s="1"/>
      <c r="N16" s="1"/>
      <c r="O16" s="1"/>
      <c r="P16" s="555" t="s">
        <v>23</v>
      </c>
      <c r="Q16" s="137"/>
      <c r="R16" s="556" t="s">
        <v>24</v>
      </c>
    </row>
    <row r="17" spans="3:18" ht="15" customHeight="1" thickBot="1" x14ac:dyDescent="0.3">
      <c r="C17" s="557" t="s">
        <v>89</v>
      </c>
      <c r="D17" s="558"/>
      <c r="F17" s="94"/>
      <c r="G17" s="94"/>
      <c r="H17" s="1"/>
      <c r="I17" s="1"/>
      <c r="J17" s="1"/>
      <c r="K17" s="1"/>
      <c r="L17" s="1"/>
      <c r="M17" s="1"/>
      <c r="N17" s="1"/>
      <c r="O17" s="1"/>
      <c r="P17" s="548"/>
      <c r="Q17" s="136"/>
      <c r="R17" s="548"/>
    </row>
    <row r="18" spans="3:18" ht="15" customHeight="1" thickBot="1" x14ac:dyDescent="0.3">
      <c r="C18" s="95" t="s">
        <v>25</v>
      </c>
      <c r="D18" s="96" t="s">
        <v>26</v>
      </c>
      <c r="F18" s="97"/>
      <c r="G18" s="97"/>
      <c r="H18" s="1"/>
      <c r="I18" s="1"/>
      <c r="J18" s="1"/>
      <c r="K18" s="1"/>
      <c r="L18" s="1"/>
      <c r="M18" s="1"/>
      <c r="N18" s="1"/>
      <c r="O18" s="1"/>
      <c r="P18" s="548"/>
      <c r="Q18" s="136"/>
      <c r="R18" s="548"/>
    </row>
    <row r="19" spans="3:18" ht="15" customHeight="1" x14ac:dyDescent="0.25">
      <c r="C19" s="98"/>
      <c r="D19" s="40"/>
      <c r="E19" s="41">
        <f>D19</f>
        <v>0</v>
      </c>
      <c r="F19" s="41"/>
      <c r="G19" s="41"/>
      <c r="H19" s="1"/>
      <c r="I19" s="1"/>
      <c r="J19" s="1"/>
      <c r="K19" s="1"/>
      <c r="L19" s="1"/>
      <c r="M19" s="1"/>
      <c r="N19" s="1"/>
      <c r="O19" s="1"/>
      <c r="P19" s="3"/>
      <c r="Q19" s="131"/>
      <c r="R19" s="4"/>
    </row>
    <row r="20" spans="3:18" ht="15" customHeight="1" x14ac:dyDescent="0.25">
      <c r="C20" s="99"/>
      <c r="D20" s="42"/>
      <c r="E20" s="41">
        <f t="shared" ref="E20:E22" si="2">D20</f>
        <v>0</v>
      </c>
      <c r="F20" s="41"/>
      <c r="G20" s="41"/>
      <c r="H20" s="1"/>
      <c r="I20" s="1"/>
      <c r="J20" s="1"/>
      <c r="K20" s="1"/>
      <c r="L20" s="1"/>
      <c r="M20" s="1"/>
      <c r="N20" s="1"/>
      <c r="O20" s="1"/>
      <c r="P20" s="7"/>
      <c r="Q20" s="132"/>
      <c r="R20" s="10"/>
    </row>
    <row r="21" spans="3:18" ht="15" customHeight="1" x14ac:dyDescent="0.25">
      <c r="C21" s="99"/>
      <c r="D21" s="42"/>
      <c r="E21" s="41">
        <f t="shared" si="2"/>
        <v>0</v>
      </c>
      <c r="F21" s="41"/>
      <c r="G21" s="41"/>
      <c r="H21" s="1"/>
      <c r="I21" s="1"/>
      <c r="J21" s="1"/>
      <c r="K21" s="1"/>
      <c r="L21" s="1"/>
      <c r="M21" s="1"/>
      <c r="N21" s="1"/>
      <c r="O21" s="1"/>
      <c r="P21" s="7"/>
      <c r="Q21" s="132"/>
      <c r="R21" s="10"/>
    </row>
    <row r="22" spans="3:18" ht="15" customHeight="1" x14ac:dyDescent="0.25">
      <c r="C22" s="100"/>
      <c r="D22" s="44"/>
      <c r="E22" s="41">
        <f t="shared" si="2"/>
        <v>0</v>
      </c>
      <c r="F22" s="41"/>
      <c r="G22" s="41"/>
      <c r="H22" s="1"/>
      <c r="I22" s="1"/>
      <c r="J22" s="1"/>
      <c r="K22" s="1"/>
      <c r="L22" s="1"/>
      <c r="M22" s="1"/>
      <c r="N22" s="1"/>
      <c r="O22" s="1"/>
      <c r="P22" s="7"/>
      <c r="Q22" s="132"/>
      <c r="R22" s="10"/>
    </row>
    <row r="23" spans="3:18" ht="15" customHeight="1" x14ac:dyDescent="0.25">
      <c r="C23" s="99"/>
      <c r="D23" s="42"/>
      <c r="E23" s="538">
        <f>SUM(D23:D24)</f>
        <v>0</v>
      </c>
      <c r="F23" s="41"/>
      <c r="G23" s="41"/>
      <c r="H23" s="1"/>
      <c r="I23" s="1"/>
      <c r="J23" s="1"/>
      <c r="K23" s="1"/>
      <c r="L23" s="1"/>
      <c r="M23" s="1"/>
      <c r="N23" s="1"/>
      <c r="O23" s="1"/>
      <c r="P23" s="7"/>
      <c r="Q23" s="132"/>
      <c r="R23" s="10"/>
    </row>
    <row r="24" spans="3:18" ht="15" customHeight="1" x14ac:dyDescent="0.25">
      <c r="C24" s="100"/>
      <c r="D24" s="42"/>
      <c r="E24" s="538"/>
      <c r="F24" s="41"/>
      <c r="G24" s="41"/>
      <c r="H24" s="1"/>
      <c r="I24" s="1"/>
      <c r="J24" s="1"/>
      <c r="K24" s="1"/>
      <c r="L24" s="1"/>
      <c r="M24" s="1"/>
      <c r="N24" s="1"/>
      <c r="O24" s="1"/>
      <c r="P24" s="7"/>
      <c r="Q24" s="132"/>
      <c r="R24" s="10"/>
    </row>
    <row r="25" spans="3:18" ht="15" customHeight="1" x14ac:dyDescent="0.25">
      <c r="C25" s="100"/>
      <c r="D25" s="42"/>
      <c r="E25" s="43">
        <f>D25</f>
        <v>0</v>
      </c>
      <c r="F25" s="41"/>
      <c r="G25" s="41"/>
      <c r="H25" s="1"/>
      <c r="I25" s="1"/>
      <c r="J25" s="1"/>
      <c r="K25" s="1"/>
      <c r="L25" s="1"/>
      <c r="M25" s="1"/>
      <c r="N25" s="1"/>
      <c r="O25" s="1"/>
      <c r="P25" s="7"/>
      <c r="Q25" s="132"/>
      <c r="R25" s="10"/>
    </row>
    <row r="26" spans="3:18" ht="15" customHeight="1" x14ac:dyDescent="0.25">
      <c r="C26" s="99"/>
      <c r="D26" s="42"/>
      <c r="E26" s="43">
        <f t="shared" ref="E26:E28" si="3">D26</f>
        <v>0</v>
      </c>
      <c r="F26" s="43"/>
      <c r="G26" s="43"/>
      <c r="H26" s="1"/>
      <c r="I26" s="1"/>
      <c r="J26" s="1"/>
      <c r="K26" s="1"/>
      <c r="L26" s="1"/>
      <c r="M26" s="1"/>
      <c r="N26" s="1"/>
      <c r="O26" s="1"/>
      <c r="P26" s="7"/>
      <c r="Q26" s="132"/>
      <c r="R26" s="10"/>
    </row>
    <row r="27" spans="3:18" ht="15" customHeight="1" x14ac:dyDescent="0.25">
      <c r="C27" s="99"/>
      <c r="D27" s="42"/>
      <c r="E27" s="43">
        <f t="shared" si="3"/>
        <v>0</v>
      </c>
      <c r="F27" s="41"/>
      <c r="G27" s="41"/>
      <c r="H27" s="1"/>
      <c r="I27" s="1"/>
      <c r="J27" s="1"/>
      <c r="K27" s="1"/>
      <c r="L27" s="1"/>
      <c r="M27" s="1"/>
      <c r="N27" s="1"/>
      <c r="O27" s="1"/>
      <c r="P27" s="7"/>
      <c r="Q27" s="132"/>
      <c r="R27" s="10"/>
    </row>
    <row r="28" spans="3:18" ht="15" customHeight="1" thickBot="1" x14ac:dyDescent="0.3">
      <c r="C28" s="101"/>
      <c r="D28" s="102"/>
      <c r="E28" s="43">
        <f t="shared" si="3"/>
        <v>0</v>
      </c>
      <c r="F28" s="41"/>
      <c r="G28" s="41"/>
      <c r="H28" s="1"/>
      <c r="I28" s="1"/>
      <c r="J28" s="1"/>
      <c r="K28" s="1"/>
      <c r="L28" s="1"/>
      <c r="M28" s="1"/>
      <c r="N28" s="1"/>
      <c r="O28" s="1"/>
      <c r="P28" s="7"/>
      <c r="Q28" s="132"/>
      <c r="R28" s="10"/>
    </row>
    <row r="29" spans="3:18" ht="15" customHeight="1" thickBot="1" x14ac:dyDescent="0.3">
      <c r="C29" s="103" t="s">
        <v>20</v>
      </c>
      <c r="D29" s="45">
        <f>SUM(D19:D28)</f>
        <v>0</v>
      </c>
      <c r="F29" s="43"/>
      <c r="G29" s="43"/>
      <c r="H29" s="1"/>
      <c r="I29" s="1"/>
      <c r="J29" s="1"/>
      <c r="K29" s="1"/>
      <c r="L29" s="1"/>
      <c r="M29" s="1"/>
      <c r="N29" s="1"/>
      <c r="O29" s="1"/>
      <c r="P29" s="7"/>
      <c r="Q29" s="132"/>
      <c r="R29" s="10"/>
    </row>
    <row r="30" spans="3:18" ht="15" customHeight="1" thickBot="1" x14ac:dyDescent="0.25">
      <c r="F30" s="104"/>
      <c r="G30" s="104"/>
      <c r="P30" s="7"/>
      <c r="Q30" s="132"/>
      <c r="R30" s="10"/>
    </row>
    <row r="31" spans="3:18" ht="15" customHeight="1" thickBot="1" x14ac:dyDescent="0.25">
      <c r="F31" s="104"/>
      <c r="G31" s="104"/>
      <c r="P31" s="20">
        <f>SUM(P19:P30)</f>
        <v>0</v>
      </c>
      <c r="Q31" s="140"/>
      <c r="R31" s="19"/>
    </row>
    <row r="32" spans="3:18" ht="15" customHeight="1" x14ac:dyDescent="0.2">
      <c r="F32" s="104"/>
      <c r="G32" s="104"/>
    </row>
    <row r="33" spans="6:7" ht="15" customHeight="1" x14ac:dyDescent="0.2">
      <c r="F33" s="104"/>
      <c r="G33" s="104"/>
    </row>
  </sheetData>
  <mergeCells count="11">
    <mergeCell ref="E23:E24"/>
    <mergeCell ref="C2:C4"/>
    <mergeCell ref="D2:D4"/>
    <mergeCell ref="S2:S4"/>
    <mergeCell ref="B2:B15"/>
    <mergeCell ref="P2:P4"/>
    <mergeCell ref="R2:R4"/>
    <mergeCell ref="P16:P18"/>
    <mergeCell ref="R16:R18"/>
    <mergeCell ref="C17:D17"/>
    <mergeCell ref="Q2:Q4"/>
  </mergeCells>
  <conditionalFormatting sqref="P5:R13 F15:Q15 P19:R30">
    <cfRule type="cellIs" dxfId="0" priority="2" stopIfTrue="1" operator="lessThan">
      <formula>0</formula>
    </cfRule>
  </conditionalFormatting>
  <pageMargins left="0.511811024" right="0.511811024" top="0.78740157499999996" bottom="0.78740157499999996" header="0" footer="0"/>
  <pageSetup paperSize="9" orientation="portrait" r:id="rId1"/>
  <ignoredErrors>
    <ignoredError sqref="F14 G14 H14 P14" formulaRange="1"/>
    <ignoredError sqref="I4 M4 J4:K4 L4 N4:O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38263-91C2-4C5E-B4B0-2BD37367BEA3}">
  <sheetPr>
    <tabColor rgb="FF00B0F0"/>
    <pageSetUpPr fitToPage="1"/>
  </sheetPr>
  <dimension ref="A1:L336"/>
  <sheetViews>
    <sheetView topLeftCell="A16" workbookViewId="0">
      <selection activeCell="D43" sqref="D43"/>
    </sheetView>
  </sheetViews>
  <sheetFormatPr defaultRowHeight="14.25" x14ac:dyDescent="0.2"/>
  <cols>
    <col min="1" max="1" width="2.375" customWidth="1"/>
    <col min="2" max="2" width="58.5" customWidth="1"/>
    <col min="3" max="3" width="13.875" customWidth="1"/>
    <col min="4" max="4" width="14.875" style="211" bestFit="1" customWidth="1"/>
    <col min="5" max="5" width="10.625" customWidth="1"/>
    <col min="6" max="8" width="14.625" customWidth="1"/>
    <col min="9" max="9" width="13.375" customWidth="1"/>
    <col min="258" max="258" width="2.375" customWidth="1"/>
    <col min="259" max="259" width="60.75" bestFit="1" customWidth="1"/>
    <col min="260" max="260" width="14.875" bestFit="1" customWidth="1"/>
    <col min="261" max="261" width="14.125" customWidth="1"/>
    <col min="262" max="262" width="12.875" customWidth="1"/>
    <col min="263" max="263" width="12.875" bestFit="1" customWidth="1"/>
    <col min="265" max="265" width="31.5" bestFit="1" customWidth="1"/>
    <col min="514" max="514" width="2.375" customWidth="1"/>
    <col min="515" max="515" width="60.75" bestFit="1" customWidth="1"/>
    <col min="516" max="516" width="14.875" bestFit="1" customWidth="1"/>
    <col min="517" max="517" width="14.125" customWidth="1"/>
    <col min="518" max="518" width="12.875" customWidth="1"/>
    <col min="519" max="519" width="12.875" bestFit="1" customWidth="1"/>
    <col min="521" max="521" width="31.5" bestFit="1" customWidth="1"/>
    <col min="770" max="770" width="2.375" customWidth="1"/>
    <col min="771" max="771" width="60.75" bestFit="1" customWidth="1"/>
    <col min="772" max="772" width="14.875" bestFit="1" customWidth="1"/>
    <col min="773" max="773" width="14.125" customWidth="1"/>
    <col min="774" max="774" width="12.875" customWidth="1"/>
    <col min="775" max="775" width="12.875" bestFit="1" customWidth="1"/>
    <col min="777" max="777" width="31.5" bestFit="1" customWidth="1"/>
    <col min="1026" max="1026" width="2.375" customWidth="1"/>
    <col min="1027" max="1027" width="60.75" bestFit="1" customWidth="1"/>
    <col min="1028" max="1028" width="14.875" bestFit="1" customWidth="1"/>
    <col min="1029" max="1029" width="14.125" customWidth="1"/>
    <col min="1030" max="1030" width="12.875" customWidth="1"/>
    <col min="1031" max="1031" width="12.875" bestFit="1" customWidth="1"/>
    <col min="1033" max="1033" width="31.5" bestFit="1" customWidth="1"/>
    <col min="1282" max="1282" width="2.375" customWidth="1"/>
    <col min="1283" max="1283" width="60.75" bestFit="1" customWidth="1"/>
    <col min="1284" max="1284" width="14.875" bestFit="1" customWidth="1"/>
    <col min="1285" max="1285" width="14.125" customWidth="1"/>
    <col min="1286" max="1286" width="12.875" customWidth="1"/>
    <col min="1287" max="1287" width="12.875" bestFit="1" customWidth="1"/>
    <col min="1289" max="1289" width="31.5" bestFit="1" customWidth="1"/>
    <col min="1538" max="1538" width="2.375" customWidth="1"/>
    <col min="1539" max="1539" width="60.75" bestFit="1" customWidth="1"/>
    <col min="1540" max="1540" width="14.875" bestFit="1" customWidth="1"/>
    <col min="1541" max="1541" width="14.125" customWidth="1"/>
    <col min="1542" max="1542" width="12.875" customWidth="1"/>
    <col min="1543" max="1543" width="12.875" bestFit="1" customWidth="1"/>
    <col min="1545" max="1545" width="31.5" bestFit="1" customWidth="1"/>
    <col min="1794" max="1794" width="2.375" customWidth="1"/>
    <col min="1795" max="1795" width="60.75" bestFit="1" customWidth="1"/>
    <col min="1796" max="1796" width="14.875" bestFit="1" customWidth="1"/>
    <col min="1797" max="1797" width="14.125" customWidth="1"/>
    <col min="1798" max="1798" width="12.875" customWidth="1"/>
    <col min="1799" max="1799" width="12.875" bestFit="1" customWidth="1"/>
    <col min="1801" max="1801" width="31.5" bestFit="1" customWidth="1"/>
    <col min="2050" max="2050" width="2.375" customWidth="1"/>
    <col min="2051" max="2051" width="60.75" bestFit="1" customWidth="1"/>
    <col min="2052" max="2052" width="14.875" bestFit="1" customWidth="1"/>
    <col min="2053" max="2053" width="14.125" customWidth="1"/>
    <col min="2054" max="2054" width="12.875" customWidth="1"/>
    <col min="2055" max="2055" width="12.875" bestFit="1" customWidth="1"/>
    <col min="2057" max="2057" width="31.5" bestFit="1" customWidth="1"/>
    <col min="2306" max="2306" width="2.375" customWidth="1"/>
    <col min="2307" max="2307" width="60.75" bestFit="1" customWidth="1"/>
    <col min="2308" max="2308" width="14.875" bestFit="1" customWidth="1"/>
    <col min="2309" max="2309" width="14.125" customWidth="1"/>
    <col min="2310" max="2310" width="12.875" customWidth="1"/>
    <col min="2311" max="2311" width="12.875" bestFit="1" customWidth="1"/>
    <col min="2313" max="2313" width="31.5" bestFit="1" customWidth="1"/>
    <col min="2562" max="2562" width="2.375" customWidth="1"/>
    <col min="2563" max="2563" width="60.75" bestFit="1" customWidth="1"/>
    <col min="2564" max="2564" width="14.875" bestFit="1" customWidth="1"/>
    <col min="2565" max="2565" width="14.125" customWidth="1"/>
    <col min="2566" max="2566" width="12.875" customWidth="1"/>
    <col min="2567" max="2567" width="12.875" bestFit="1" customWidth="1"/>
    <col min="2569" max="2569" width="31.5" bestFit="1" customWidth="1"/>
    <col min="2818" max="2818" width="2.375" customWidth="1"/>
    <col min="2819" max="2819" width="60.75" bestFit="1" customWidth="1"/>
    <col min="2820" max="2820" width="14.875" bestFit="1" customWidth="1"/>
    <col min="2821" max="2821" width="14.125" customWidth="1"/>
    <col min="2822" max="2822" width="12.875" customWidth="1"/>
    <col min="2823" max="2823" width="12.875" bestFit="1" customWidth="1"/>
    <col min="2825" max="2825" width="31.5" bestFit="1" customWidth="1"/>
    <col min="3074" max="3074" width="2.375" customWidth="1"/>
    <col min="3075" max="3075" width="60.75" bestFit="1" customWidth="1"/>
    <col min="3076" max="3076" width="14.875" bestFit="1" customWidth="1"/>
    <col min="3077" max="3077" width="14.125" customWidth="1"/>
    <col min="3078" max="3078" width="12.875" customWidth="1"/>
    <col min="3079" max="3079" width="12.875" bestFit="1" customWidth="1"/>
    <col min="3081" max="3081" width="31.5" bestFit="1" customWidth="1"/>
    <col min="3330" max="3330" width="2.375" customWidth="1"/>
    <col min="3331" max="3331" width="60.75" bestFit="1" customWidth="1"/>
    <col min="3332" max="3332" width="14.875" bestFit="1" customWidth="1"/>
    <col min="3333" max="3333" width="14.125" customWidth="1"/>
    <col min="3334" max="3334" width="12.875" customWidth="1"/>
    <col min="3335" max="3335" width="12.875" bestFit="1" customWidth="1"/>
    <col min="3337" max="3337" width="31.5" bestFit="1" customWidth="1"/>
    <col min="3586" max="3586" width="2.375" customWidth="1"/>
    <col min="3587" max="3587" width="60.75" bestFit="1" customWidth="1"/>
    <col min="3588" max="3588" width="14.875" bestFit="1" customWidth="1"/>
    <col min="3589" max="3589" width="14.125" customWidth="1"/>
    <col min="3590" max="3590" width="12.875" customWidth="1"/>
    <col min="3591" max="3591" width="12.875" bestFit="1" customWidth="1"/>
    <col min="3593" max="3593" width="31.5" bestFit="1" customWidth="1"/>
    <col min="3842" max="3842" width="2.375" customWidth="1"/>
    <col min="3843" max="3843" width="60.75" bestFit="1" customWidth="1"/>
    <col min="3844" max="3844" width="14.875" bestFit="1" customWidth="1"/>
    <col min="3845" max="3845" width="14.125" customWidth="1"/>
    <col min="3846" max="3846" width="12.875" customWidth="1"/>
    <col min="3847" max="3847" width="12.875" bestFit="1" customWidth="1"/>
    <col min="3849" max="3849" width="31.5" bestFit="1" customWidth="1"/>
    <col min="4098" max="4098" width="2.375" customWidth="1"/>
    <col min="4099" max="4099" width="60.75" bestFit="1" customWidth="1"/>
    <col min="4100" max="4100" width="14.875" bestFit="1" customWidth="1"/>
    <col min="4101" max="4101" width="14.125" customWidth="1"/>
    <col min="4102" max="4102" width="12.875" customWidth="1"/>
    <col min="4103" max="4103" width="12.875" bestFit="1" customWidth="1"/>
    <col min="4105" max="4105" width="31.5" bestFit="1" customWidth="1"/>
    <col min="4354" max="4354" width="2.375" customWidth="1"/>
    <col min="4355" max="4355" width="60.75" bestFit="1" customWidth="1"/>
    <col min="4356" max="4356" width="14.875" bestFit="1" customWidth="1"/>
    <col min="4357" max="4357" width="14.125" customWidth="1"/>
    <col min="4358" max="4358" width="12.875" customWidth="1"/>
    <col min="4359" max="4359" width="12.875" bestFit="1" customWidth="1"/>
    <col min="4361" max="4361" width="31.5" bestFit="1" customWidth="1"/>
    <col min="4610" max="4610" width="2.375" customWidth="1"/>
    <col min="4611" max="4611" width="60.75" bestFit="1" customWidth="1"/>
    <col min="4612" max="4612" width="14.875" bestFit="1" customWidth="1"/>
    <col min="4613" max="4613" width="14.125" customWidth="1"/>
    <col min="4614" max="4614" width="12.875" customWidth="1"/>
    <col min="4615" max="4615" width="12.875" bestFit="1" customWidth="1"/>
    <col min="4617" max="4617" width="31.5" bestFit="1" customWidth="1"/>
    <col min="4866" max="4866" width="2.375" customWidth="1"/>
    <col min="4867" max="4867" width="60.75" bestFit="1" customWidth="1"/>
    <col min="4868" max="4868" width="14.875" bestFit="1" customWidth="1"/>
    <col min="4869" max="4869" width="14.125" customWidth="1"/>
    <col min="4870" max="4870" width="12.875" customWidth="1"/>
    <col min="4871" max="4871" width="12.875" bestFit="1" customWidth="1"/>
    <col min="4873" max="4873" width="31.5" bestFit="1" customWidth="1"/>
    <col min="5122" max="5122" width="2.375" customWidth="1"/>
    <col min="5123" max="5123" width="60.75" bestFit="1" customWidth="1"/>
    <col min="5124" max="5124" width="14.875" bestFit="1" customWidth="1"/>
    <col min="5125" max="5125" width="14.125" customWidth="1"/>
    <col min="5126" max="5126" width="12.875" customWidth="1"/>
    <col min="5127" max="5127" width="12.875" bestFit="1" customWidth="1"/>
    <col min="5129" max="5129" width="31.5" bestFit="1" customWidth="1"/>
    <col min="5378" max="5378" width="2.375" customWidth="1"/>
    <col min="5379" max="5379" width="60.75" bestFit="1" customWidth="1"/>
    <col min="5380" max="5380" width="14.875" bestFit="1" customWidth="1"/>
    <col min="5381" max="5381" width="14.125" customWidth="1"/>
    <col min="5382" max="5382" width="12.875" customWidth="1"/>
    <col min="5383" max="5383" width="12.875" bestFit="1" customWidth="1"/>
    <col min="5385" max="5385" width="31.5" bestFit="1" customWidth="1"/>
    <col min="5634" max="5634" width="2.375" customWidth="1"/>
    <col min="5635" max="5635" width="60.75" bestFit="1" customWidth="1"/>
    <col min="5636" max="5636" width="14.875" bestFit="1" customWidth="1"/>
    <col min="5637" max="5637" width="14.125" customWidth="1"/>
    <col min="5638" max="5638" width="12.875" customWidth="1"/>
    <col min="5639" max="5639" width="12.875" bestFit="1" customWidth="1"/>
    <col min="5641" max="5641" width="31.5" bestFit="1" customWidth="1"/>
    <col min="5890" max="5890" width="2.375" customWidth="1"/>
    <col min="5891" max="5891" width="60.75" bestFit="1" customWidth="1"/>
    <col min="5892" max="5892" width="14.875" bestFit="1" customWidth="1"/>
    <col min="5893" max="5893" width="14.125" customWidth="1"/>
    <col min="5894" max="5894" width="12.875" customWidth="1"/>
    <col min="5895" max="5895" width="12.875" bestFit="1" customWidth="1"/>
    <col min="5897" max="5897" width="31.5" bestFit="1" customWidth="1"/>
    <col min="6146" max="6146" width="2.375" customWidth="1"/>
    <col min="6147" max="6147" width="60.75" bestFit="1" customWidth="1"/>
    <col min="6148" max="6148" width="14.875" bestFit="1" customWidth="1"/>
    <col min="6149" max="6149" width="14.125" customWidth="1"/>
    <col min="6150" max="6150" width="12.875" customWidth="1"/>
    <col min="6151" max="6151" width="12.875" bestFit="1" customWidth="1"/>
    <col min="6153" max="6153" width="31.5" bestFit="1" customWidth="1"/>
    <col min="6402" max="6402" width="2.375" customWidth="1"/>
    <col min="6403" max="6403" width="60.75" bestFit="1" customWidth="1"/>
    <col min="6404" max="6404" width="14.875" bestFit="1" customWidth="1"/>
    <col min="6405" max="6405" width="14.125" customWidth="1"/>
    <col min="6406" max="6406" width="12.875" customWidth="1"/>
    <col min="6407" max="6407" width="12.875" bestFit="1" customWidth="1"/>
    <col min="6409" max="6409" width="31.5" bestFit="1" customWidth="1"/>
    <col min="6658" max="6658" width="2.375" customWidth="1"/>
    <col min="6659" max="6659" width="60.75" bestFit="1" customWidth="1"/>
    <col min="6660" max="6660" width="14.875" bestFit="1" customWidth="1"/>
    <col min="6661" max="6661" width="14.125" customWidth="1"/>
    <col min="6662" max="6662" width="12.875" customWidth="1"/>
    <col min="6663" max="6663" width="12.875" bestFit="1" customWidth="1"/>
    <col min="6665" max="6665" width="31.5" bestFit="1" customWidth="1"/>
    <col min="6914" max="6914" width="2.375" customWidth="1"/>
    <col min="6915" max="6915" width="60.75" bestFit="1" customWidth="1"/>
    <col min="6916" max="6916" width="14.875" bestFit="1" customWidth="1"/>
    <col min="6917" max="6917" width="14.125" customWidth="1"/>
    <col min="6918" max="6918" width="12.875" customWidth="1"/>
    <col min="6919" max="6919" width="12.875" bestFit="1" customWidth="1"/>
    <col min="6921" max="6921" width="31.5" bestFit="1" customWidth="1"/>
    <col min="7170" max="7170" width="2.375" customWidth="1"/>
    <col min="7171" max="7171" width="60.75" bestFit="1" customWidth="1"/>
    <col min="7172" max="7172" width="14.875" bestFit="1" customWidth="1"/>
    <col min="7173" max="7173" width="14.125" customWidth="1"/>
    <col min="7174" max="7174" width="12.875" customWidth="1"/>
    <col min="7175" max="7175" width="12.875" bestFit="1" customWidth="1"/>
    <col min="7177" max="7177" width="31.5" bestFit="1" customWidth="1"/>
    <col min="7426" max="7426" width="2.375" customWidth="1"/>
    <col min="7427" max="7427" width="60.75" bestFit="1" customWidth="1"/>
    <col min="7428" max="7428" width="14.875" bestFit="1" customWidth="1"/>
    <col min="7429" max="7429" width="14.125" customWidth="1"/>
    <col min="7430" max="7430" width="12.875" customWidth="1"/>
    <col min="7431" max="7431" width="12.875" bestFit="1" customWidth="1"/>
    <col min="7433" max="7433" width="31.5" bestFit="1" customWidth="1"/>
    <col min="7682" max="7682" width="2.375" customWidth="1"/>
    <col min="7683" max="7683" width="60.75" bestFit="1" customWidth="1"/>
    <col min="7684" max="7684" width="14.875" bestFit="1" customWidth="1"/>
    <col min="7685" max="7685" width="14.125" customWidth="1"/>
    <col min="7686" max="7686" width="12.875" customWidth="1"/>
    <col min="7687" max="7687" width="12.875" bestFit="1" customWidth="1"/>
    <col min="7689" max="7689" width="31.5" bestFit="1" customWidth="1"/>
    <col min="7938" max="7938" width="2.375" customWidth="1"/>
    <col min="7939" max="7939" width="60.75" bestFit="1" customWidth="1"/>
    <col min="7940" max="7940" width="14.875" bestFit="1" customWidth="1"/>
    <col min="7941" max="7941" width="14.125" customWidth="1"/>
    <col min="7942" max="7942" width="12.875" customWidth="1"/>
    <col min="7943" max="7943" width="12.875" bestFit="1" customWidth="1"/>
    <col min="7945" max="7945" width="31.5" bestFit="1" customWidth="1"/>
    <col min="8194" max="8194" width="2.375" customWidth="1"/>
    <col min="8195" max="8195" width="60.75" bestFit="1" customWidth="1"/>
    <col min="8196" max="8196" width="14.875" bestFit="1" customWidth="1"/>
    <col min="8197" max="8197" width="14.125" customWidth="1"/>
    <col min="8198" max="8198" width="12.875" customWidth="1"/>
    <col min="8199" max="8199" width="12.875" bestFit="1" customWidth="1"/>
    <col min="8201" max="8201" width="31.5" bestFit="1" customWidth="1"/>
    <col min="8450" max="8450" width="2.375" customWidth="1"/>
    <col min="8451" max="8451" width="60.75" bestFit="1" customWidth="1"/>
    <col min="8452" max="8452" width="14.875" bestFit="1" customWidth="1"/>
    <col min="8453" max="8453" width="14.125" customWidth="1"/>
    <col min="8454" max="8454" width="12.875" customWidth="1"/>
    <col min="8455" max="8455" width="12.875" bestFit="1" customWidth="1"/>
    <col min="8457" max="8457" width="31.5" bestFit="1" customWidth="1"/>
    <col min="8706" max="8706" width="2.375" customWidth="1"/>
    <col min="8707" max="8707" width="60.75" bestFit="1" customWidth="1"/>
    <col min="8708" max="8708" width="14.875" bestFit="1" customWidth="1"/>
    <col min="8709" max="8709" width="14.125" customWidth="1"/>
    <col min="8710" max="8710" width="12.875" customWidth="1"/>
    <col min="8711" max="8711" width="12.875" bestFit="1" customWidth="1"/>
    <col min="8713" max="8713" width="31.5" bestFit="1" customWidth="1"/>
    <col min="8962" max="8962" width="2.375" customWidth="1"/>
    <col min="8963" max="8963" width="60.75" bestFit="1" customWidth="1"/>
    <col min="8964" max="8964" width="14.875" bestFit="1" customWidth="1"/>
    <col min="8965" max="8965" width="14.125" customWidth="1"/>
    <col min="8966" max="8966" width="12.875" customWidth="1"/>
    <col min="8967" max="8967" width="12.875" bestFit="1" customWidth="1"/>
    <col min="8969" max="8969" width="31.5" bestFit="1" customWidth="1"/>
    <col min="9218" max="9218" width="2.375" customWidth="1"/>
    <col min="9219" max="9219" width="60.75" bestFit="1" customWidth="1"/>
    <col min="9220" max="9220" width="14.875" bestFit="1" customWidth="1"/>
    <col min="9221" max="9221" width="14.125" customWidth="1"/>
    <col min="9222" max="9222" width="12.875" customWidth="1"/>
    <col min="9223" max="9223" width="12.875" bestFit="1" customWidth="1"/>
    <col min="9225" max="9225" width="31.5" bestFit="1" customWidth="1"/>
    <col min="9474" max="9474" width="2.375" customWidth="1"/>
    <col min="9475" max="9475" width="60.75" bestFit="1" customWidth="1"/>
    <col min="9476" max="9476" width="14.875" bestFit="1" customWidth="1"/>
    <col min="9477" max="9477" width="14.125" customWidth="1"/>
    <col min="9478" max="9478" width="12.875" customWidth="1"/>
    <col min="9479" max="9479" width="12.875" bestFit="1" customWidth="1"/>
    <col min="9481" max="9481" width="31.5" bestFit="1" customWidth="1"/>
    <col min="9730" max="9730" width="2.375" customWidth="1"/>
    <col min="9731" max="9731" width="60.75" bestFit="1" customWidth="1"/>
    <col min="9732" max="9732" width="14.875" bestFit="1" customWidth="1"/>
    <col min="9733" max="9733" width="14.125" customWidth="1"/>
    <col min="9734" max="9734" width="12.875" customWidth="1"/>
    <col min="9735" max="9735" width="12.875" bestFit="1" customWidth="1"/>
    <col min="9737" max="9737" width="31.5" bestFit="1" customWidth="1"/>
    <col min="9986" max="9986" width="2.375" customWidth="1"/>
    <col min="9987" max="9987" width="60.75" bestFit="1" customWidth="1"/>
    <col min="9988" max="9988" width="14.875" bestFit="1" customWidth="1"/>
    <col min="9989" max="9989" width="14.125" customWidth="1"/>
    <col min="9990" max="9990" width="12.875" customWidth="1"/>
    <col min="9991" max="9991" width="12.875" bestFit="1" customWidth="1"/>
    <col min="9993" max="9993" width="31.5" bestFit="1" customWidth="1"/>
    <col min="10242" max="10242" width="2.375" customWidth="1"/>
    <col min="10243" max="10243" width="60.75" bestFit="1" customWidth="1"/>
    <col min="10244" max="10244" width="14.875" bestFit="1" customWidth="1"/>
    <col min="10245" max="10245" width="14.125" customWidth="1"/>
    <col min="10246" max="10246" width="12.875" customWidth="1"/>
    <col min="10247" max="10247" width="12.875" bestFit="1" customWidth="1"/>
    <col min="10249" max="10249" width="31.5" bestFit="1" customWidth="1"/>
    <col min="10498" max="10498" width="2.375" customWidth="1"/>
    <col min="10499" max="10499" width="60.75" bestFit="1" customWidth="1"/>
    <col min="10500" max="10500" width="14.875" bestFit="1" customWidth="1"/>
    <col min="10501" max="10501" width="14.125" customWidth="1"/>
    <col min="10502" max="10502" width="12.875" customWidth="1"/>
    <col min="10503" max="10503" width="12.875" bestFit="1" customWidth="1"/>
    <col min="10505" max="10505" width="31.5" bestFit="1" customWidth="1"/>
    <col min="10754" max="10754" width="2.375" customWidth="1"/>
    <col min="10755" max="10755" width="60.75" bestFit="1" customWidth="1"/>
    <col min="10756" max="10756" width="14.875" bestFit="1" customWidth="1"/>
    <col min="10757" max="10757" width="14.125" customWidth="1"/>
    <col min="10758" max="10758" width="12.875" customWidth="1"/>
    <col min="10759" max="10759" width="12.875" bestFit="1" customWidth="1"/>
    <col min="10761" max="10761" width="31.5" bestFit="1" customWidth="1"/>
    <col min="11010" max="11010" width="2.375" customWidth="1"/>
    <col min="11011" max="11011" width="60.75" bestFit="1" customWidth="1"/>
    <col min="11012" max="11012" width="14.875" bestFit="1" customWidth="1"/>
    <col min="11013" max="11013" width="14.125" customWidth="1"/>
    <col min="11014" max="11014" width="12.875" customWidth="1"/>
    <col min="11015" max="11015" width="12.875" bestFit="1" customWidth="1"/>
    <col min="11017" max="11017" width="31.5" bestFit="1" customWidth="1"/>
    <col min="11266" max="11266" width="2.375" customWidth="1"/>
    <col min="11267" max="11267" width="60.75" bestFit="1" customWidth="1"/>
    <col min="11268" max="11268" width="14.875" bestFit="1" customWidth="1"/>
    <col min="11269" max="11269" width="14.125" customWidth="1"/>
    <col min="11270" max="11270" width="12.875" customWidth="1"/>
    <col min="11271" max="11271" width="12.875" bestFit="1" customWidth="1"/>
    <col min="11273" max="11273" width="31.5" bestFit="1" customWidth="1"/>
    <col min="11522" max="11522" width="2.375" customWidth="1"/>
    <col min="11523" max="11523" width="60.75" bestFit="1" customWidth="1"/>
    <col min="11524" max="11524" width="14.875" bestFit="1" customWidth="1"/>
    <col min="11525" max="11525" width="14.125" customWidth="1"/>
    <col min="11526" max="11526" width="12.875" customWidth="1"/>
    <col min="11527" max="11527" width="12.875" bestFit="1" customWidth="1"/>
    <col min="11529" max="11529" width="31.5" bestFit="1" customWidth="1"/>
    <col min="11778" max="11778" width="2.375" customWidth="1"/>
    <col min="11779" max="11779" width="60.75" bestFit="1" customWidth="1"/>
    <col min="11780" max="11780" width="14.875" bestFit="1" customWidth="1"/>
    <col min="11781" max="11781" width="14.125" customWidth="1"/>
    <col min="11782" max="11782" width="12.875" customWidth="1"/>
    <col min="11783" max="11783" width="12.875" bestFit="1" customWidth="1"/>
    <col min="11785" max="11785" width="31.5" bestFit="1" customWidth="1"/>
    <col min="12034" max="12034" width="2.375" customWidth="1"/>
    <col min="12035" max="12035" width="60.75" bestFit="1" customWidth="1"/>
    <col min="12036" max="12036" width="14.875" bestFit="1" customWidth="1"/>
    <col min="12037" max="12037" width="14.125" customWidth="1"/>
    <col min="12038" max="12038" width="12.875" customWidth="1"/>
    <col min="12039" max="12039" width="12.875" bestFit="1" customWidth="1"/>
    <col min="12041" max="12041" width="31.5" bestFit="1" customWidth="1"/>
    <col min="12290" max="12290" width="2.375" customWidth="1"/>
    <col min="12291" max="12291" width="60.75" bestFit="1" customWidth="1"/>
    <col min="12292" max="12292" width="14.875" bestFit="1" customWidth="1"/>
    <col min="12293" max="12293" width="14.125" customWidth="1"/>
    <col min="12294" max="12294" width="12.875" customWidth="1"/>
    <col min="12295" max="12295" width="12.875" bestFit="1" customWidth="1"/>
    <col min="12297" max="12297" width="31.5" bestFit="1" customWidth="1"/>
    <col min="12546" max="12546" width="2.375" customWidth="1"/>
    <col min="12547" max="12547" width="60.75" bestFit="1" customWidth="1"/>
    <col min="12548" max="12548" width="14.875" bestFit="1" customWidth="1"/>
    <col min="12549" max="12549" width="14.125" customWidth="1"/>
    <col min="12550" max="12550" width="12.875" customWidth="1"/>
    <col min="12551" max="12551" width="12.875" bestFit="1" customWidth="1"/>
    <col min="12553" max="12553" width="31.5" bestFit="1" customWidth="1"/>
    <col min="12802" max="12802" width="2.375" customWidth="1"/>
    <col min="12803" max="12803" width="60.75" bestFit="1" customWidth="1"/>
    <col min="12804" max="12804" width="14.875" bestFit="1" customWidth="1"/>
    <col min="12805" max="12805" width="14.125" customWidth="1"/>
    <col min="12806" max="12806" width="12.875" customWidth="1"/>
    <col min="12807" max="12807" width="12.875" bestFit="1" customWidth="1"/>
    <col min="12809" max="12809" width="31.5" bestFit="1" customWidth="1"/>
    <col min="13058" max="13058" width="2.375" customWidth="1"/>
    <col min="13059" max="13059" width="60.75" bestFit="1" customWidth="1"/>
    <col min="13060" max="13060" width="14.875" bestFit="1" customWidth="1"/>
    <col min="13061" max="13061" width="14.125" customWidth="1"/>
    <col min="13062" max="13062" width="12.875" customWidth="1"/>
    <col min="13063" max="13063" width="12.875" bestFit="1" customWidth="1"/>
    <col min="13065" max="13065" width="31.5" bestFit="1" customWidth="1"/>
    <col min="13314" max="13314" width="2.375" customWidth="1"/>
    <col min="13315" max="13315" width="60.75" bestFit="1" customWidth="1"/>
    <col min="13316" max="13316" width="14.875" bestFit="1" customWidth="1"/>
    <col min="13317" max="13317" width="14.125" customWidth="1"/>
    <col min="13318" max="13318" width="12.875" customWidth="1"/>
    <col min="13319" max="13319" width="12.875" bestFit="1" customWidth="1"/>
    <col min="13321" max="13321" width="31.5" bestFit="1" customWidth="1"/>
    <col min="13570" max="13570" width="2.375" customWidth="1"/>
    <col min="13571" max="13571" width="60.75" bestFit="1" customWidth="1"/>
    <col min="13572" max="13572" width="14.875" bestFit="1" customWidth="1"/>
    <col min="13573" max="13573" width="14.125" customWidth="1"/>
    <col min="13574" max="13574" width="12.875" customWidth="1"/>
    <col min="13575" max="13575" width="12.875" bestFit="1" customWidth="1"/>
    <col min="13577" max="13577" width="31.5" bestFit="1" customWidth="1"/>
    <col min="13826" max="13826" width="2.375" customWidth="1"/>
    <col min="13827" max="13827" width="60.75" bestFit="1" customWidth="1"/>
    <col min="13828" max="13828" width="14.875" bestFit="1" customWidth="1"/>
    <col min="13829" max="13829" width="14.125" customWidth="1"/>
    <col min="13830" max="13830" width="12.875" customWidth="1"/>
    <col min="13831" max="13831" width="12.875" bestFit="1" customWidth="1"/>
    <col min="13833" max="13833" width="31.5" bestFit="1" customWidth="1"/>
    <col min="14082" max="14082" width="2.375" customWidth="1"/>
    <col min="14083" max="14083" width="60.75" bestFit="1" customWidth="1"/>
    <col min="14084" max="14084" width="14.875" bestFit="1" customWidth="1"/>
    <col min="14085" max="14085" width="14.125" customWidth="1"/>
    <col min="14086" max="14086" width="12.875" customWidth="1"/>
    <col min="14087" max="14087" width="12.875" bestFit="1" customWidth="1"/>
    <col min="14089" max="14089" width="31.5" bestFit="1" customWidth="1"/>
    <col min="14338" max="14338" width="2.375" customWidth="1"/>
    <col min="14339" max="14339" width="60.75" bestFit="1" customWidth="1"/>
    <col min="14340" max="14340" width="14.875" bestFit="1" customWidth="1"/>
    <col min="14341" max="14341" width="14.125" customWidth="1"/>
    <col min="14342" max="14342" width="12.875" customWidth="1"/>
    <col min="14343" max="14343" width="12.875" bestFit="1" customWidth="1"/>
    <col min="14345" max="14345" width="31.5" bestFit="1" customWidth="1"/>
    <col min="14594" max="14594" width="2.375" customWidth="1"/>
    <col min="14595" max="14595" width="60.75" bestFit="1" customWidth="1"/>
    <col min="14596" max="14596" width="14.875" bestFit="1" customWidth="1"/>
    <col min="14597" max="14597" width="14.125" customWidth="1"/>
    <col min="14598" max="14598" width="12.875" customWidth="1"/>
    <col min="14599" max="14599" width="12.875" bestFit="1" customWidth="1"/>
    <col min="14601" max="14601" width="31.5" bestFit="1" customWidth="1"/>
    <col min="14850" max="14850" width="2.375" customWidth="1"/>
    <col min="14851" max="14851" width="60.75" bestFit="1" customWidth="1"/>
    <col min="14852" max="14852" width="14.875" bestFit="1" customWidth="1"/>
    <col min="14853" max="14853" width="14.125" customWidth="1"/>
    <col min="14854" max="14854" width="12.875" customWidth="1"/>
    <col min="14855" max="14855" width="12.875" bestFit="1" customWidth="1"/>
    <col min="14857" max="14857" width="31.5" bestFit="1" customWidth="1"/>
    <col min="15106" max="15106" width="2.375" customWidth="1"/>
    <col min="15107" max="15107" width="60.75" bestFit="1" customWidth="1"/>
    <col min="15108" max="15108" width="14.875" bestFit="1" customWidth="1"/>
    <col min="15109" max="15109" width="14.125" customWidth="1"/>
    <col min="15110" max="15110" width="12.875" customWidth="1"/>
    <col min="15111" max="15111" width="12.875" bestFit="1" customWidth="1"/>
    <col min="15113" max="15113" width="31.5" bestFit="1" customWidth="1"/>
    <col min="15362" max="15362" width="2.375" customWidth="1"/>
    <col min="15363" max="15363" width="60.75" bestFit="1" customWidth="1"/>
    <col min="15364" max="15364" width="14.875" bestFit="1" customWidth="1"/>
    <col min="15365" max="15365" width="14.125" customWidth="1"/>
    <col min="15366" max="15366" width="12.875" customWidth="1"/>
    <col min="15367" max="15367" width="12.875" bestFit="1" customWidth="1"/>
    <col min="15369" max="15369" width="31.5" bestFit="1" customWidth="1"/>
    <col min="15618" max="15618" width="2.375" customWidth="1"/>
    <col min="15619" max="15619" width="60.75" bestFit="1" customWidth="1"/>
    <col min="15620" max="15620" width="14.875" bestFit="1" customWidth="1"/>
    <col min="15621" max="15621" width="14.125" customWidth="1"/>
    <col min="15622" max="15622" width="12.875" customWidth="1"/>
    <col min="15623" max="15623" width="12.875" bestFit="1" customWidth="1"/>
    <col min="15625" max="15625" width="31.5" bestFit="1" customWidth="1"/>
    <col min="15874" max="15874" width="2.375" customWidth="1"/>
    <col min="15875" max="15875" width="60.75" bestFit="1" customWidth="1"/>
    <col min="15876" max="15876" width="14.875" bestFit="1" customWidth="1"/>
    <col min="15877" max="15877" width="14.125" customWidth="1"/>
    <col min="15878" max="15878" width="12.875" customWidth="1"/>
    <col min="15879" max="15879" width="12.875" bestFit="1" customWidth="1"/>
    <col min="15881" max="15881" width="31.5" bestFit="1" customWidth="1"/>
    <col min="16130" max="16130" width="2.375" customWidth="1"/>
    <col min="16131" max="16131" width="60.75" bestFit="1" customWidth="1"/>
    <col min="16132" max="16132" width="14.875" bestFit="1" customWidth="1"/>
    <col min="16133" max="16133" width="14.125" customWidth="1"/>
    <col min="16134" max="16134" width="12.875" customWidth="1"/>
    <col min="16135" max="16135" width="12.875" bestFit="1" customWidth="1"/>
    <col min="16137" max="16137" width="31.5" bestFit="1" customWidth="1"/>
  </cols>
  <sheetData>
    <row r="1" spans="1:12" x14ac:dyDescent="0.2">
      <c r="A1" s="104"/>
      <c r="B1" s="104"/>
      <c r="C1" s="104"/>
      <c r="D1" s="198"/>
      <c r="E1" s="104"/>
      <c r="F1" s="104"/>
      <c r="G1" s="104"/>
      <c r="H1" s="104"/>
      <c r="I1" s="104"/>
      <c r="J1" s="104"/>
      <c r="K1" s="104"/>
      <c r="L1" s="104"/>
    </row>
    <row r="2" spans="1:12" x14ac:dyDescent="0.2">
      <c r="A2" s="104"/>
      <c r="B2" s="104"/>
      <c r="C2" s="104"/>
      <c r="D2" s="199" t="s">
        <v>143</v>
      </c>
      <c r="E2" s="104"/>
      <c r="F2" s="104"/>
      <c r="G2" s="104"/>
      <c r="H2" s="104"/>
      <c r="I2" s="104"/>
      <c r="J2" s="104"/>
      <c r="K2" s="104"/>
      <c r="L2" s="104"/>
    </row>
    <row r="3" spans="1:12" x14ac:dyDescent="0.2">
      <c r="A3" s="104"/>
      <c r="B3" s="104"/>
      <c r="C3" s="104"/>
      <c r="D3" s="198"/>
      <c r="E3" s="104"/>
      <c r="F3" s="104"/>
      <c r="G3" s="104"/>
      <c r="H3" s="104"/>
      <c r="I3" s="104"/>
      <c r="J3" s="104"/>
      <c r="K3" s="104"/>
      <c r="L3" s="104"/>
    </row>
    <row r="4" spans="1:12" x14ac:dyDescent="0.2">
      <c r="A4" s="104"/>
      <c r="B4" s="200"/>
      <c r="C4" s="200"/>
      <c r="D4" s="198"/>
      <c r="E4" s="104"/>
      <c r="F4" s="104"/>
      <c r="G4" s="104"/>
      <c r="H4" s="104"/>
      <c r="I4" s="104"/>
      <c r="J4" s="104"/>
      <c r="K4" s="104"/>
      <c r="L4" s="104"/>
    </row>
    <row r="5" spans="1:12" x14ac:dyDescent="0.2">
      <c r="A5" s="104"/>
      <c r="B5" s="104"/>
      <c r="C5" s="104"/>
      <c r="D5" s="198"/>
      <c r="E5" s="104"/>
      <c r="F5" s="104"/>
      <c r="G5" s="104"/>
      <c r="H5" s="104"/>
      <c r="I5" s="104"/>
      <c r="J5" s="104"/>
      <c r="K5" s="104"/>
      <c r="L5" s="104"/>
    </row>
    <row r="6" spans="1:12" x14ac:dyDescent="0.2">
      <c r="A6" s="104"/>
      <c r="B6" s="104"/>
      <c r="C6" s="104"/>
      <c r="D6" s="198"/>
      <c r="E6" s="104"/>
      <c r="F6" s="104"/>
      <c r="G6" s="104"/>
      <c r="H6" s="104"/>
      <c r="I6" s="104"/>
      <c r="J6" s="104"/>
      <c r="K6" s="104"/>
      <c r="L6" s="104"/>
    </row>
    <row r="7" spans="1:12" x14ac:dyDescent="0.2">
      <c r="A7" s="104"/>
      <c r="B7" s="104"/>
      <c r="C7" s="104"/>
      <c r="D7" s="198"/>
      <c r="E7" s="104"/>
      <c r="F7" s="104"/>
      <c r="G7" s="104"/>
      <c r="H7" s="104"/>
      <c r="I7" s="104"/>
      <c r="J7" s="104"/>
      <c r="K7" s="104"/>
      <c r="L7" s="104"/>
    </row>
    <row r="8" spans="1:12" x14ac:dyDescent="0.2">
      <c r="A8" s="104"/>
      <c r="B8" s="201" t="s">
        <v>154</v>
      </c>
      <c r="C8" s="201"/>
      <c r="D8" s="198"/>
      <c r="E8" s="104"/>
      <c r="F8" s="104"/>
      <c r="G8" s="104"/>
      <c r="H8" s="104"/>
      <c r="I8" s="104"/>
      <c r="J8" s="104"/>
      <c r="K8" s="104"/>
      <c r="L8" s="104"/>
    </row>
    <row r="9" spans="1:12" x14ac:dyDescent="0.2">
      <c r="A9" s="104"/>
      <c r="B9" s="201"/>
      <c r="C9" s="201"/>
      <c r="D9" s="198"/>
      <c r="E9" s="104"/>
      <c r="F9" s="104"/>
      <c r="G9" s="104"/>
      <c r="H9" s="104"/>
      <c r="I9" s="104"/>
      <c r="J9" s="104"/>
      <c r="K9" s="104"/>
      <c r="L9" s="104"/>
    </row>
    <row r="10" spans="1:12" ht="8.25" customHeight="1" x14ac:dyDescent="0.2">
      <c r="A10" s="104"/>
      <c r="B10" s="201"/>
      <c r="C10" s="201"/>
      <c r="D10" s="198"/>
    </row>
    <row r="11" spans="1:12" x14ac:dyDescent="0.2">
      <c r="A11" s="104"/>
      <c r="B11" s="201" t="s">
        <v>152</v>
      </c>
      <c r="C11" s="201"/>
      <c r="D11" s="202"/>
    </row>
    <row r="12" spans="1:12" ht="8.25" customHeight="1" x14ac:dyDescent="0.2">
      <c r="A12" s="104"/>
      <c r="B12" s="201"/>
      <c r="C12" s="201"/>
      <c r="D12" s="202"/>
    </row>
    <row r="13" spans="1:12" x14ac:dyDescent="0.2">
      <c r="A13" s="104"/>
      <c r="B13" s="203" t="s">
        <v>153</v>
      </c>
      <c r="C13" s="203"/>
      <c r="D13" s="202"/>
    </row>
    <row r="14" spans="1:12" ht="6" customHeight="1" x14ac:dyDescent="0.2">
      <c r="A14" s="104"/>
      <c r="B14" s="201" t="s">
        <v>144</v>
      </c>
      <c r="C14" s="201"/>
      <c r="D14" s="202"/>
    </row>
    <row r="15" spans="1:12" x14ac:dyDescent="0.2">
      <c r="A15" s="104"/>
      <c r="B15" s="201" t="s">
        <v>149</v>
      </c>
      <c r="C15" s="201"/>
      <c r="D15" s="202"/>
    </row>
    <row r="16" spans="1:12" ht="8.25" customHeight="1" x14ac:dyDescent="0.2">
      <c r="A16" s="104"/>
      <c r="B16" s="201"/>
      <c r="C16" s="201"/>
      <c r="D16" s="202"/>
    </row>
    <row r="17" spans="1:12" x14ac:dyDescent="0.2">
      <c r="A17" s="104"/>
      <c r="B17" s="201" t="s">
        <v>212</v>
      </c>
      <c r="C17" s="201"/>
      <c r="D17" s="202"/>
    </row>
    <row r="18" spans="1:12" ht="8.25" customHeight="1" x14ac:dyDescent="0.2">
      <c r="A18" s="104"/>
      <c r="B18" s="201"/>
      <c r="C18" s="201"/>
      <c r="D18" s="202"/>
    </row>
    <row r="19" spans="1:12" x14ac:dyDescent="0.2">
      <c r="B19" s="201" t="s">
        <v>213</v>
      </c>
      <c r="C19" s="201"/>
      <c r="D19" s="202"/>
      <c r="E19" s="204"/>
      <c r="F19" s="205" t="s">
        <v>145</v>
      </c>
      <c r="G19" s="205" t="s">
        <v>146</v>
      </c>
      <c r="H19" s="205" t="s">
        <v>156</v>
      </c>
      <c r="I19" s="204"/>
      <c r="J19" s="204"/>
      <c r="K19" s="204"/>
      <c r="L19" s="204"/>
    </row>
    <row r="20" spans="1:12" x14ac:dyDescent="0.2">
      <c r="B20" s="201"/>
      <c r="C20" s="201"/>
      <c r="D20" s="202"/>
      <c r="E20" s="204"/>
      <c r="F20" s="204"/>
      <c r="G20" s="204"/>
      <c r="H20" s="204"/>
      <c r="I20" s="204"/>
      <c r="J20" s="204"/>
      <c r="K20" s="204"/>
      <c r="L20" s="204"/>
    </row>
    <row r="21" spans="1:12" x14ac:dyDescent="0.2">
      <c r="B21" s="251" t="s">
        <v>147</v>
      </c>
      <c r="C21" s="213">
        <v>44866</v>
      </c>
      <c r="D21" s="252">
        <v>766385.83</v>
      </c>
      <c r="E21" s="204"/>
      <c r="F21" s="207"/>
      <c r="G21" s="207">
        <f>D21</f>
        <v>766385.83</v>
      </c>
    </row>
    <row r="22" spans="1:12" x14ac:dyDescent="0.2">
      <c r="B22" s="253" t="s">
        <v>150</v>
      </c>
      <c r="C22" s="214"/>
      <c r="D22" s="254">
        <v>78516.89</v>
      </c>
      <c r="E22" s="204"/>
      <c r="F22" s="207">
        <f>D22</f>
        <v>78516.89</v>
      </c>
      <c r="G22" s="207"/>
    </row>
    <row r="23" spans="1:12" x14ac:dyDescent="0.2">
      <c r="B23" s="206" t="s">
        <v>148</v>
      </c>
      <c r="C23" s="214"/>
      <c r="D23" s="208">
        <f>D21-D22</f>
        <v>687868.94</v>
      </c>
      <c r="E23" s="204"/>
      <c r="F23" s="207"/>
      <c r="G23" s="207"/>
    </row>
    <row r="24" spans="1:12" x14ac:dyDescent="0.2">
      <c r="B24" s="209"/>
      <c r="C24" s="215"/>
      <c r="D24" s="208"/>
      <c r="E24" s="204"/>
      <c r="F24" s="207"/>
      <c r="G24" s="207"/>
    </row>
    <row r="25" spans="1:12" x14ac:dyDescent="0.2">
      <c r="B25" s="251" t="s">
        <v>147</v>
      </c>
      <c r="C25" s="206"/>
      <c r="D25" s="252">
        <v>0</v>
      </c>
      <c r="E25" s="204"/>
      <c r="F25" s="207"/>
      <c r="G25" s="207">
        <f>D25</f>
        <v>0</v>
      </c>
    </row>
    <row r="26" spans="1:12" x14ac:dyDescent="0.2">
      <c r="B26" s="253" t="s">
        <v>151</v>
      </c>
      <c r="C26" s="214"/>
      <c r="D26" s="254">
        <v>131252.12</v>
      </c>
      <c r="E26" s="204"/>
      <c r="F26" s="207">
        <f>D26</f>
        <v>131252.12</v>
      </c>
      <c r="G26" s="207"/>
    </row>
    <row r="27" spans="1:12" x14ac:dyDescent="0.2">
      <c r="B27" s="206" t="s">
        <v>148</v>
      </c>
      <c r="C27" s="214"/>
      <c r="D27" s="208">
        <f>D23-D26+D25</f>
        <v>556616.81999999995</v>
      </c>
      <c r="E27" s="204"/>
      <c r="F27" s="207"/>
      <c r="G27" s="207"/>
    </row>
    <row r="28" spans="1:12" x14ac:dyDescent="0.2">
      <c r="B28" s="209"/>
      <c r="C28" s="215"/>
      <c r="D28" s="208"/>
      <c r="E28" s="204"/>
      <c r="F28" s="207"/>
      <c r="G28" s="207"/>
    </row>
    <row r="29" spans="1:12" x14ac:dyDescent="0.2">
      <c r="B29" s="251" t="s">
        <v>147</v>
      </c>
      <c r="C29" s="206"/>
      <c r="D29" s="252">
        <v>0</v>
      </c>
      <c r="E29" s="204"/>
      <c r="F29" s="207"/>
      <c r="G29" s="207">
        <f>D29</f>
        <v>0</v>
      </c>
    </row>
    <row r="30" spans="1:12" x14ac:dyDescent="0.2">
      <c r="B30" s="253" t="s">
        <v>155</v>
      </c>
      <c r="C30" s="214"/>
      <c r="D30" s="255">
        <v>78727.990000000005</v>
      </c>
      <c r="E30" s="204"/>
      <c r="F30" s="207">
        <f>D30</f>
        <v>78727.990000000005</v>
      </c>
      <c r="G30" s="207"/>
      <c r="I30" s="210"/>
    </row>
    <row r="31" spans="1:12" ht="15" x14ac:dyDescent="0.25">
      <c r="B31" s="206" t="s">
        <v>148</v>
      </c>
      <c r="C31" s="214"/>
      <c r="D31" s="208">
        <f>D29-D30+D27</f>
        <v>477888.82999999996</v>
      </c>
      <c r="E31" s="204"/>
      <c r="F31" s="207"/>
      <c r="G31" s="207"/>
      <c r="H31" s="218"/>
      <c r="I31" s="210"/>
    </row>
    <row r="32" spans="1:12" ht="15" x14ac:dyDescent="0.25">
      <c r="B32" s="209"/>
      <c r="C32" s="215"/>
      <c r="D32" s="208"/>
      <c r="E32" s="204"/>
      <c r="F32" s="207"/>
      <c r="G32" s="207"/>
      <c r="H32" s="218"/>
      <c r="I32" s="210"/>
    </row>
    <row r="33" spans="2:9" ht="15" x14ac:dyDescent="0.25">
      <c r="B33" s="251" t="s">
        <v>147</v>
      </c>
      <c r="C33" s="206"/>
      <c r="D33" s="252">
        <v>0</v>
      </c>
      <c r="E33" s="204"/>
      <c r="F33" s="207"/>
      <c r="G33" s="207">
        <f>D33</f>
        <v>0</v>
      </c>
      <c r="H33" s="218"/>
      <c r="I33" s="210"/>
    </row>
    <row r="34" spans="2:9" ht="15" x14ac:dyDescent="0.25">
      <c r="B34" s="253" t="s">
        <v>162</v>
      </c>
      <c r="C34" s="215"/>
      <c r="D34" s="254">
        <v>110290.1</v>
      </c>
      <c r="E34" s="204"/>
      <c r="F34" s="207">
        <f>D34</f>
        <v>110290.1</v>
      </c>
      <c r="G34" s="207"/>
      <c r="H34" s="218"/>
      <c r="I34" s="210"/>
    </row>
    <row r="35" spans="2:9" ht="15" x14ac:dyDescent="0.25">
      <c r="B35" s="206" t="s">
        <v>148</v>
      </c>
      <c r="C35" s="215"/>
      <c r="D35" s="208">
        <f>D31+D33-D34</f>
        <v>367598.73</v>
      </c>
      <c r="E35" s="204"/>
      <c r="F35" s="207"/>
      <c r="G35" s="207"/>
      <c r="H35" s="218"/>
      <c r="I35" s="210"/>
    </row>
    <row r="36" spans="2:9" ht="15" x14ac:dyDescent="0.25">
      <c r="B36" s="209"/>
      <c r="C36" s="215"/>
      <c r="D36" s="208"/>
      <c r="E36" s="204"/>
      <c r="F36" s="207"/>
      <c r="G36" s="207"/>
      <c r="H36" s="218"/>
      <c r="I36" s="210"/>
    </row>
    <row r="37" spans="2:9" ht="15" x14ac:dyDescent="0.25">
      <c r="B37" s="251" t="s">
        <v>183</v>
      </c>
      <c r="C37" s="213">
        <v>45005</v>
      </c>
      <c r="D37" s="252">
        <v>657651.82999999996</v>
      </c>
      <c r="E37" s="204"/>
      <c r="F37" s="207"/>
      <c r="G37" s="207">
        <f>D37</f>
        <v>657651.82999999996</v>
      </c>
      <c r="H37" s="218"/>
      <c r="I37" s="210"/>
    </row>
    <row r="38" spans="2:9" ht="15" x14ac:dyDescent="0.25">
      <c r="B38" s="253" t="s">
        <v>182</v>
      </c>
      <c r="C38" s="215"/>
      <c r="D38" s="254">
        <v>98085.73</v>
      </c>
      <c r="E38" s="204"/>
      <c r="F38" s="207">
        <f>D38</f>
        <v>98085.73</v>
      </c>
      <c r="G38" s="207"/>
      <c r="H38" s="218"/>
      <c r="I38" s="210"/>
    </row>
    <row r="39" spans="2:9" ht="15" x14ac:dyDescent="0.25">
      <c r="B39" s="206" t="s">
        <v>148</v>
      </c>
      <c r="C39" s="215"/>
      <c r="D39" s="208">
        <f>D35+D37-D38</f>
        <v>927164.83</v>
      </c>
      <c r="E39" s="204"/>
      <c r="F39" s="207"/>
      <c r="G39" s="207"/>
      <c r="H39" s="218"/>
      <c r="I39" s="210"/>
    </row>
    <row r="40" spans="2:9" ht="15" x14ac:dyDescent="0.25">
      <c r="B40" s="209"/>
      <c r="C40" s="215"/>
      <c r="D40" s="208"/>
      <c r="E40" s="204"/>
      <c r="F40" s="207"/>
      <c r="G40" s="207"/>
      <c r="H40" s="218"/>
      <c r="I40" s="210"/>
    </row>
    <row r="41" spans="2:9" ht="15" x14ac:dyDescent="0.25">
      <c r="B41" s="251" t="s">
        <v>183</v>
      </c>
      <c r="C41" s="215"/>
      <c r="D41" s="334">
        <v>0</v>
      </c>
      <c r="E41" s="204"/>
      <c r="F41" s="207"/>
      <c r="G41" s="207">
        <f>D41</f>
        <v>0</v>
      </c>
      <c r="H41" s="218"/>
      <c r="I41" s="210"/>
    </row>
    <row r="42" spans="2:9" ht="15" x14ac:dyDescent="0.25">
      <c r="B42" s="253" t="s">
        <v>210</v>
      </c>
      <c r="C42" s="215"/>
      <c r="D42" s="254">
        <v>63878.95</v>
      </c>
      <c r="E42" s="204"/>
      <c r="F42" s="207">
        <f>D42</f>
        <v>63878.95</v>
      </c>
      <c r="G42" s="207"/>
      <c r="H42" s="218"/>
      <c r="I42" s="210"/>
    </row>
    <row r="43" spans="2:9" ht="15" x14ac:dyDescent="0.25">
      <c r="B43" s="206" t="s">
        <v>148</v>
      </c>
      <c r="C43" s="215"/>
      <c r="D43" s="208">
        <f>D39+D41-D42</f>
        <v>863285.88</v>
      </c>
      <c r="E43" s="204"/>
      <c r="F43" s="207"/>
      <c r="G43" s="207"/>
      <c r="H43" s="218"/>
      <c r="I43" s="210"/>
    </row>
    <row r="44" spans="2:9" ht="15" x14ac:dyDescent="0.25">
      <c r="B44" s="209"/>
      <c r="C44" s="215"/>
      <c r="D44" s="208"/>
      <c r="E44" s="204"/>
      <c r="F44" s="207"/>
      <c r="G44" s="207"/>
      <c r="H44" s="218"/>
      <c r="I44" s="210"/>
    </row>
    <row r="45" spans="2:9" ht="15" x14ac:dyDescent="0.25">
      <c r="B45" s="216" t="s">
        <v>20</v>
      </c>
      <c r="C45" s="216"/>
      <c r="D45" s="217"/>
      <c r="E45" s="204"/>
      <c r="F45" s="207"/>
      <c r="G45" s="210"/>
    </row>
    <row r="46" spans="2:9" ht="15" x14ac:dyDescent="0.25">
      <c r="E46" s="204"/>
      <c r="F46" s="210">
        <f>SUM(F21:F42)</f>
        <v>560751.77999999991</v>
      </c>
      <c r="G46" s="210">
        <f>SUM(G21:G42)</f>
        <v>1424037.66</v>
      </c>
      <c r="H46" s="297">
        <f>G46-F46</f>
        <v>863285.88</v>
      </c>
    </row>
    <row r="47" spans="2:9" x14ac:dyDescent="0.2">
      <c r="E47" s="204"/>
      <c r="G47" s="212"/>
    </row>
    <row r="48" spans="2:9" x14ac:dyDescent="0.2">
      <c r="E48" s="204"/>
    </row>
    <row r="49" spans="5:5" x14ac:dyDescent="0.2">
      <c r="E49" s="204"/>
    </row>
    <row r="50" spans="5:5" x14ac:dyDescent="0.2">
      <c r="E50" s="204"/>
    </row>
    <row r="51" spans="5:5" x14ac:dyDescent="0.2">
      <c r="E51" s="204"/>
    </row>
    <row r="52" spans="5:5" x14ac:dyDescent="0.2">
      <c r="E52" s="204"/>
    </row>
    <row r="53" spans="5:5" x14ac:dyDescent="0.2">
      <c r="E53" s="204"/>
    </row>
    <row r="54" spans="5:5" x14ac:dyDescent="0.2">
      <c r="E54" s="204"/>
    </row>
    <row r="55" spans="5:5" x14ac:dyDescent="0.2">
      <c r="E55" s="204"/>
    </row>
    <row r="56" spans="5:5" x14ac:dyDescent="0.2">
      <c r="E56" s="204"/>
    </row>
    <row r="57" spans="5:5" x14ac:dyDescent="0.2">
      <c r="E57" s="204"/>
    </row>
    <row r="58" spans="5:5" x14ac:dyDescent="0.2">
      <c r="E58" s="204"/>
    </row>
    <row r="59" spans="5:5" x14ac:dyDescent="0.2">
      <c r="E59" s="204"/>
    </row>
    <row r="60" spans="5:5" x14ac:dyDescent="0.2">
      <c r="E60" s="204"/>
    </row>
    <row r="61" spans="5:5" x14ac:dyDescent="0.2">
      <c r="E61" s="204"/>
    </row>
    <row r="62" spans="5:5" x14ac:dyDescent="0.2">
      <c r="E62" s="204"/>
    </row>
    <row r="63" spans="5:5" x14ac:dyDescent="0.2">
      <c r="E63" s="204"/>
    </row>
    <row r="64" spans="5:5" x14ac:dyDescent="0.2">
      <c r="E64" s="204"/>
    </row>
    <row r="65" spans="5:5" x14ac:dyDescent="0.2">
      <c r="E65" s="204"/>
    </row>
    <row r="66" spans="5:5" x14ac:dyDescent="0.2">
      <c r="E66" s="204"/>
    </row>
    <row r="67" spans="5:5" x14ac:dyDescent="0.2">
      <c r="E67" s="204"/>
    </row>
    <row r="68" spans="5:5" x14ac:dyDescent="0.2">
      <c r="E68" s="204"/>
    </row>
    <row r="69" spans="5:5" x14ac:dyDescent="0.2">
      <c r="E69" s="204"/>
    </row>
    <row r="70" spans="5:5" x14ac:dyDescent="0.2">
      <c r="E70" s="204"/>
    </row>
    <row r="71" spans="5:5" x14ac:dyDescent="0.2">
      <c r="E71" s="204"/>
    </row>
    <row r="72" spans="5:5" x14ac:dyDescent="0.2">
      <c r="E72" s="204"/>
    </row>
    <row r="73" spans="5:5" x14ac:dyDescent="0.2">
      <c r="E73" s="204"/>
    </row>
    <row r="74" spans="5:5" x14ac:dyDescent="0.2">
      <c r="E74" s="204"/>
    </row>
    <row r="75" spans="5:5" x14ac:dyDescent="0.2">
      <c r="E75" s="204"/>
    </row>
    <row r="76" spans="5:5" x14ac:dyDescent="0.2">
      <c r="E76" s="204"/>
    </row>
    <row r="77" spans="5:5" x14ac:dyDescent="0.2">
      <c r="E77" s="204"/>
    </row>
    <row r="78" spans="5:5" x14ac:dyDescent="0.2">
      <c r="E78" s="204"/>
    </row>
    <row r="79" spans="5:5" x14ac:dyDescent="0.2">
      <c r="E79" s="204"/>
    </row>
    <row r="80" spans="5:5" x14ac:dyDescent="0.2">
      <c r="E80" s="204"/>
    </row>
    <row r="81" spans="5:5" x14ac:dyDescent="0.2">
      <c r="E81" s="204"/>
    </row>
    <row r="82" spans="5:5" x14ac:dyDescent="0.2">
      <c r="E82" s="204"/>
    </row>
    <row r="83" spans="5:5" x14ac:dyDescent="0.2">
      <c r="E83" s="204"/>
    </row>
    <row r="84" spans="5:5" x14ac:dyDescent="0.2">
      <c r="E84" s="204"/>
    </row>
    <row r="85" spans="5:5" x14ac:dyDescent="0.2">
      <c r="E85" s="204"/>
    </row>
    <row r="86" spans="5:5" x14ac:dyDescent="0.2">
      <c r="E86" s="204"/>
    </row>
    <row r="87" spans="5:5" x14ac:dyDescent="0.2">
      <c r="E87" s="204"/>
    </row>
    <row r="88" spans="5:5" x14ac:dyDescent="0.2">
      <c r="E88" s="204"/>
    </row>
    <row r="89" spans="5:5" x14ac:dyDescent="0.2">
      <c r="E89" s="204"/>
    </row>
    <row r="90" spans="5:5" x14ac:dyDescent="0.2">
      <c r="E90" s="204"/>
    </row>
    <row r="91" spans="5:5" x14ac:dyDescent="0.2">
      <c r="E91" s="204"/>
    </row>
    <row r="92" spans="5:5" x14ac:dyDescent="0.2">
      <c r="E92" s="204"/>
    </row>
    <row r="93" spans="5:5" x14ac:dyDescent="0.2">
      <c r="E93" s="204"/>
    </row>
    <row r="94" spans="5:5" x14ac:dyDescent="0.2">
      <c r="E94" s="204"/>
    </row>
    <row r="95" spans="5:5" x14ac:dyDescent="0.2">
      <c r="E95" s="204"/>
    </row>
    <row r="96" spans="5:5" x14ac:dyDescent="0.2">
      <c r="E96" s="204"/>
    </row>
    <row r="97" spans="5:5" x14ac:dyDescent="0.2">
      <c r="E97" s="204"/>
    </row>
    <row r="98" spans="5:5" x14ac:dyDescent="0.2">
      <c r="E98" s="204"/>
    </row>
    <row r="99" spans="5:5" x14ac:dyDescent="0.2">
      <c r="E99" s="204"/>
    </row>
    <row r="100" spans="5:5" x14ac:dyDescent="0.2">
      <c r="E100" s="204"/>
    </row>
    <row r="101" spans="5:5" x14ac:dyDescent="0.2">
      <c r="E101" s="204"/>
    </row>
    <row r="102" spans="5:5" x14ac:dyDescent="0.2">
      <c r="E102" s="204"/>
    </row>
    <row r="103" spans="5:5" x14ac:dyDescent="0.2">
      <c r="E103" s="204"/>
    </row>
    <row r="104" spans="5:5" x14ac:dyDescent="0.2">
      <c r="E104" s="204"/>
    </row>
    <row r="105" spans="5:5" x14ac:dyDescent="0.2">
      <c r="E105" s="204"/>
    </row>
    <row r="106" spans="5:5" x14ac:dyDescent="0.2">
      <c r="E106" s="204"/>
    </row>
    <row r="107" spans="5:5" x14ac:dyDescent="0.2">
      <c r="E107" s="204"/>
    </row>
    <row r="108" spans="5:5" x14ac:dyDescent="0.2">
      <c r="E108" s="204"/>
    </row>
    <row r="109" spans="5:5" x14ac:dyDescent="0.2">
      <c r="E109" s="204"/>
    </row>
    <row r="110" spans="5:5" x14ac:dyDescent="0.2">
      <c r="E110" s="204"/>
    </row>
    <row r="111" spans="5:5" x14ac:dyDescent="0.2">
      <c r="E111" s="204"/>
    </row>
    <row r="112" spans="5:5" x14ac:dyDescent="0.2">
      <c r="E112" s="204"/>
    </row>
    <row r="113" spans="5:5" x14ac:dyDescent="0.2">
      <c r="E113" s="204"/>
    </row>
    <row r="114" spans="5:5" x14ac:dyDescent="0.2">
      <c r="E114" s="204"/>
    </row>
    <row r="115" spans="5:5" x14ac:dyDescent="0.2">
      <c r="E115" s="204"/>
    </row>
    <row r="116" spans="5:5" x14ac:dyDescent="0.2">
      <c r="E116" s="204"/>
    </row>
    <row r="117" spans="5:5" x14ac:dyDescent="0.2">
      <c r="E117" s="204"/>
    </row>
    <row r="118" spans="5:5" x14ac:dyDescent="0.2">
      <c r="E118" s="204"/>
    </row>
    <row r="119" spans="5:5" x14ac:dyDescent="0.2">
      <c r="E119" s="204"/>
    </row>
    <row r="120" spans="5:5" x14ac:dyDescent="0.2">
      <c r="E120" s="204"/>
    </row>
    <row r="121" spans="5:5" x14ac:dyDescent="0.2">
      <c r="E121" s="204"/>
    </row>
    <row r="122" spans="5:5" x14ac:dyDescent="0.2">
      <c r="E122" s="204"/>
    </row>
    <row r="123" spans="5:5" x14ac:dyDescent="0.2">
      <c r="E123" s="204"/>
    </row>
    <row r="124" spans="5:5" x14ac:dyDescent="0.2">
      <c r="E124" s="204"/>
    </row>
    <row r="125" spans="5:5" x14ac:dyDescent="0.2">
      <c r="E125" s="204"/>
    </row>
    <row r="126" spans="5:5" x14ac:dyDescent="0.2">
      <c r="E126" s="204"/>
    </row>
    <row r="127" spans="5:5" x14ac:dyDescent="0.2">
      <c r="E127" s="204"/>
    </row>
    <row r="128" spans="5:5" x14ac:dyDescent="0.2">
      <c r="E128" s="204"/>
    </row>
    <row r="129" spans="5:5" x14ac:dyDescent="0.2">
      <c r="E129" s="204"/>
    </row>
    <row r="130" spans="5:5" x14ac:dyDescent="0.2">
      <c r="E130" s="204"/>
    </row>
    <row r="131" spans="5:5" x14ac:dyDescent="0.2">
      <c r="E131" s="204"/>
    </row>
    <row r="132" spans="5:5" x14ac:dyDescent="0.2">
      <c r="E132" s="204"/>
    </row>
    <row r="133" spans="5:5" x14ac:dyDescent="0.2">
      <c r="E133" s="204"/>
    </row>
    <row r="134" spans="5:5" x14ac:dyDescent="0.2">
      <c r="E134" s="204"/>
    </row>
    <row r="135" spans="5:5" x14ac:dyDescent="0.2">
      <c r="E135" s="204"/>
    </row>
    <row r="136" spans="5:5" x14ac:dyDescent="0.2">
      <c r="E136" s="204"/>
    </row>
    <row r="137" spans="5:5" x14ac:dyDescent="0.2">
      <c r="E137" s="204"/>
    </row>
    <row r="138" spans="5:5" x14ac:dyDescent="0.2">
      <c r="E138" s="204"/>
    </row>
    <row r="139" spans="5:5" x14ac:dyDescent="0.2">
      <c r="E139" s="204"/>
    </row>
    <row r="140" spans="5:5" x14ac:dyDescent="0.2">
      <c r="E140" s="204"/>
    </row>
    <row r="141" spans="5:5" x14ac:dyDescent="0.2">
      <c r="E141" s="204"/>
    </row>
    <row r="142" spans="5:5" x14ac:dyDescent="0.2">
      <c r="E142" s="204"/>
    </row>
    <row r="143" spans="5:5" x14ac:dyDescent="0.2">
      <c r="E143" s="204"/>
    </row>
    <row r="144" spans="5:5" x14ac:dyDescent="0.2">
      <c r="E144" s="204"/>
    </row>
    <row r="145" spans="5:5" x14ac:dyDescent="0.2">
      <c r="E145" s="204"/>
    </row>
    <row r="146" spans="5:5" x14ac:dyDescent="0.2">
      <c r="E146" s="204"/>
    </row>
    <row r="147" spans="5:5" x14ac:dyDescent="0.2">
      <c r="E147" s="204"/>
    </row>
    <row r="148" spans="5:5" x14ac:dyDescent="0.2">
      <c r="E148" s="204"/>
    </row>
    <row r="149" spans="5:5" x14ac:dyDescent="0.2">
      <c r="E149" s="204"/>
    </row>
    <row r="150" spans="5:5" x14ac:dyDescent="0.2">
      <c r="E150" s="204"/>
    </row>
    <row r="151" spans="5:5" x14ac:dyDescent="0.2">
      <c r="E151" s="204"/>
    </row>
    <row r="152" spans="5:5" x14ac:dyDescent="0.2">
      <c r="E152" s="204"/>
    </row>
    <row r="153" spans="5:5" x14ac:dyDescent="0.2">
      <c r="E153" s="204"/>
    </row>
    <row r="154" spans="5:5" x14ac:dyDescent="0.2">
      <c r="E154" s="204"/>
    </row>
    <row r="155" spans="5:5" x14ac:dyDescent="0.2">
      <c r="E155" s="204"/>
    </row>
    <row r="156" spans="5:5" x14ac:dyDescent="0.2">
      <c r="E156" s="204"/>
    </row>
    <row r="157" spans="5:5" x14ac:dyDescent="0.2">
      <c r="E157" s="204"/>
    </row>
    <row r="158" spans="5:5" x14ac:dyDescent="0.2">
      <c r="E158" s="204"/>
    </row>
    <row r="159" spans="5:5" x14ac:dyDescent="0.2">
      <c r="E159" s="204"/>
    </row>
    <row r="160" spans="5:5" x14ac:dyDescent="0.2">
      <c r="E160" s="204"/>
    </row>
    <row r="161" spans="5:5" x14ac:dyDescent="0.2">
      <c r="E161" s="204"/>
    </row>
    <row r="162" spans="5:5" x14ac:dyDescent="0.2">
      <c r="E162" s="204"/>
    </row>
    <row r="163" spans="5:5" x14ac:dyDescent="0.2">
      <c r="E163" s="204"/>
    </row>
    <row r="164" spans="5:5" x14ac:dyDescent="0.2">
      <c r="E164" s="204"/>
    </row>
    <row r="165" spans="5:5" x14ac:dyDescent="0.2">
      <c r="E165" s="204"/>
    </row>
    <row r="166" spans="5:5" x14ac:dyDescent="0.2">
      <c r="E166" s="204"/>
    </row>
    <row r="167" spans="5:5" x14ac:dyDescent="0.2">
      <c r="E167" s="204"/>
    </row>
    <row r="168" spans="5:5" x14ac:dyDescent="0.2">
      <c r="E168" s="204"/>
    </row>
    <row r="169" spans="5:5" x14ac:dyDescent="0.2">
      <c r="E169" s="204"/>
    </row>
    <row r="170" spans="5:5" x14ac:dyDescent="0.2">
      <c r="E170" s="204"/>
    </row>
    <row r="171" spans="5:5" x14ac:dyDescent="0.2">
      <c r="E171" s="204"/>
    </row>
    <row r="172" spans="5:5" x14ac:dyDescent="0.2">
      <c r="E172" s="204"/>
    </row>
    <row r="173" spans="5:5" x14ac:dyDescent="0.2">
      <c r="E173" s="204"/>
    </row>
    <row r="174" spans="5:5" x14ac:dyDescent="0.2">
      <c r="E174" s="204"/>
    </row>
    <row r="175" spans="5:5" x14ac:dyDescent="0.2">
      <c r="E175" s="204"/>
    </row>
    <row r="176" spans="5:5" x14ac:dyDescent="0.2">
      <c r="E176" s="204"/>
    </row>
    <row r="177" spans="5:5" x14ac:dyDescent="0.2">
      <c r="E177" s="204"/>
    </row>
    <row r="178" spans="5:5" x14ac:dyDescent="0.2">
      <c r="E178" s="204"/>
    </row>
    <row r="179" spans="5:5" x14ac:dyDescent="0.2">
      <c r="E179" s="204"/>
    </row>
    <row r="180" spans="5:5" x14ac:dyDescent="0.2">
      <c r="E180" s="204"/>
    </row>
    <row r="181" spans="5:5" x14ac:dyDescent="0.2">
      <c r="E181" s="204"/>
    </row>
    <row r="182" spans="5:5" x14ac:dyDescent="0.2">
      <c r="E182" s="204"/>
    </row>
    <row r="183" spans="5:5" x14ac:dyDescent="0.2">
      <c r="E183" s="204"/>
    </row>
    <row r="184" spans="5:5" x14ac:dyDescent="0.2">
      <c r="E184" s="204"/>
    </row>
    <row r="185" spans="5:5" x14ac:dyDescent="0.2">
      <c r="E185" s="204"/>
    </row>
    <row r="186" spans="5:5" x14ac:dyDescent="0.2">
      <c r="E186" s="204"/>
    </row>
    <row r="187" spans="5:5" x14ac:dyDescent="0.2">
      <c r="E187" s="204"/>
    </row>
    <row r="188" spans="5:5" x14ac:dyDescent="0.2">
      <c r="E188" s="204"/>
    </row>
    <row r="189" spans="5:5" x14ac:dyDescent="0.2">
      <c r="E189" s="204"/>
    </row>
    <row r="190" spans="5:5" x14ac:dyDescent="0.2">
      <c r="E190" s="204"/>
    </row>
    <row r="191" spans="5:5" x14ac:dyDescent="0.2">
      <c r="E191" s="204"/>
    </row>
    <row r="192" spans="5:5" x14ac:dyDescent="0.2">
      <c r="E192" s="204"/>
    </row>
    <row r="193" spans="5:5" x14ac:dyDescent="0.2">
      <c r="E193" s="204"/>
    </row>
    <row r="194" spans="5:5" x14ac:dyDescent="0.2">
      <c r="E194" s="204"/>
    </row>
    <row r="195" spans="5:5" x14ac:dyDescent="0.2">
      <c r="E195" s="204"/>
    </row>
    <row r="196" spans="5:5" x14ac:dyDescent="0.2">
      <c r="E196" s="204"/>
    </row>
    <row r="197" spans="5:5" x14ac:dyDescent="0.2">
      <c r="E197" s="204"/>
    </row>
    <row r="198" spans="5:5" x14ac:dyDescent="0.2">
      <c r="E198" s="204"/>
    </row>
    <row r="199" spans="5:5" x14ac:dyDescent="0.2">
      <c r="E199" s="204"/>
    </row>
    <row r="200" spans="5:5" x14ac:dyDescent="0.2">
      <c r="E200" s="204"/>
    </row>
    <row r="201" spans="5:5" x14ac:dyDescent="0.2">
      <c r="E201" s="204"/>
    </row>
    <row r="202" spans="5:5" x14ac:dyDescent="0.2">
      <c r="E202" s="204"/>
    </row>
    <row r="203" spans="5:5" x14ac:dyDescent="0.2">
      <c r="E203" s="204"/>
    </row>
    <row r="204" spans="5:5" x14ac:dyDescent="0.2">
      <c r="E204" s="204"/>
    </row>
    <row r="205" spans="5:5" x14ac:dyDescent="0.2">
      <c r="E205" s="204"/>
    </row>
    <row r="206" spans="5:5" x14ac:dyDescent="0.2">
      <c r="E206" s="204"/>
    </row>
    <row r="207" spans="5:5" x14ac:dyDescent="0.2">
      <c r="E207" s="204"/>
    </row>
    <row r="208" spans="5:5" x14ac:dyDescent="0.2">
      <c r="E208" s="204"/>
    </row>
    <row r="209" spans="5:5" x14ac:dyDescent="0.2">
      <c r="E209" s="204"/>
    </row>
    <row r="210" spans="5:5" x14ac:dyDescent="0.2">
      <c r="E210" s="204"/>
    </row>
    <row r="211" spans="5:5" x14ac:dyDescent="0.2">
      <c r="E211" s="204"/>
    </row>
    <row r="212" spans="5:5" x14ac:dyDescent="0.2">
      <c r="E212" s="204"/>
    </row>
    <row r="213" spans="5:5" x14ac:dyDescent="0.2">
      <c r="E213" s="204"/>
    </row>
    <row r="214" spans="5:5" x14ac:dyDescent="0.2">
      <c r="E214" s="204"/>
    </row>
    <row r="215" spans="5:5" x14ac:dyDescent="0.2">
      <c r="E215" s="204"/>
    </row>
    <row r="216" spans="5:5" x14ac:dyDescent="0.2">
      <c r="E216" s="204"/>
    </row>
    <row r="217" spans="5:5" x14ac:dyDescent="0.2">
      <c r="E217" s="204"/>
    </row>
    <row r="218" spans="5:5" x14ac:dyDescent="0.2">
      <c r="E218" s="204"/>
    </row>
    <row r="219" spans="5:5" x14ac:dyDescent="0.2">
      <c r="E219" s="204"/>
    </row>
    <row r="220" spans="5:5" x14ac:dyDescent="0.2">
      <c r="E220" s="204"/>
    </row>
    <row r="221" spans="5:5" x14ac:dyDescent="0.2">
      <c r="E221" s="204"/>
    </row>
    <row r="222" spans="5:5" x14ac:dyDescent="0.2">
      <c r="E222" s="204"/>
    </row>
    <row r="223" spans="5:5" x14ac:dyDescent="0.2">
      <c r="E223" s="204"/>
    </row>
    <row r="224" spans="5:5" x14ac:dyDescent="0.2">
      <c r="E224" s="204"/>
    </row>
    <row r="225" spans="5:5" x14ac:dyDescent="0.2">
      <c r="E225" s="204"/>
    </row>
    <row r="226" spans="5:5" x14ac:dyDescent="0.2">
      <c r="E226" s="204"/>
    </row>
    <row r="227" spans="5:5" x14ac:dyDescent="0.2">
      <c r="E227" s="204"/>
    </row>
    <row r="228" spans="5:5" x14ac:dyDescent="0.2">
      <c r="E228" s="204"/>
    </row>
    <row r="229" spans="5:5" x14ac:dyDescent="0.2">
      <c r="E229" s="204"/>
    </row>
    <row r="230" spans="5:5" x14ac:dyDescent="0.2">
      <c r="E230" s="204"/>
    </row>
    <row r="231" spans="5:5" x14ac:dyDescent="0.2">
      <c r="E231" s="204"/>
    </row>
    <row r="232" spans="5:5" x14ac:dyDescent="0.2">
      <c r="E232" s="204"/>
    </row>
    <row r="233" spans="5:5" x14ac:dyDescent="0.2">
      <c r="E233" s="204"/>
    </row>
    <row r="234" spans="5:5" x14ac:dyDescent="0.2">
      <c r="E234" s="204"/>
    </row>
    <row r="235" spans="5:5" x14ac:dyDescent="0.2">
      <c r="E235" s="204"/>
    </row>
    <row r="236" spans="5:5" x14ac:dyDescent="0.2">
      <c r="E236" s="204"/>
    </row>
    <row r="237" spans="5:5" x14ac:dyDescent="0.2">
      <c r="E237" s="204"/>
    </row>
    <row r="238" spans="5:5" x14ac:dyDescent="0.2">
      <c r="E238" s="204"/>
    </row>
    <row r="239" spans="5:5" x14ac:dyDescent="0.2">
      <c r="E239" s="204"/>
    </row>
    <row r="240" spans="5:5" x14ac:dyDescent="0.2">
      <c r="E240" s="204"/>
    </row>
    <row r="241" spans="5:5" x14ac:dyDescent="0.2">
      <c r="E241" s="204"/>
    </row>
    <row r="242" spans="5:5" x14ac:dyDescent="0.2">
      <c r="E242" s="204"/>
    </row>
    <row r="243" spans="5:5" x14ac:dyDescent="0.2">
      <c r="E243" s="204"/>
    </row>
    <row r="244" spans="5:5" x14ac:dyDescent="0.2">
      <c r="E244" s="204"/>
    </row>
    <row r="245" spans="5:5" x14ac:dyDescent="0.2">
      <c r="E245" s="204"/>
    </row>
    <row r="246" spans="5:5" x14ac:dyDescent="0.2">
      <c r="E246" s="204"/>
    </row>
    <row r="247" spans="5:5" x14ac:dyDescent="0.2">
      <c r="E247" s="204"/>
    </row>
    <row r="248" spans="5:5" x14ac:dyDescent="0.2">
      <c r="E248" s="204"/>
    </row>
    <row r="249" spans="5:5" x14ac:dyDescent="0.2">
      <c r="E249" s="204"/>
    </row>
    <row r="250" spans="5:5" x14ac:dyDescent="0.2">
      <c r="E250" s="204"/>
    </row>
    <row r="251" spans="5:5" x14ac:dyDescent="0.2">
      <c r="E251" s="204"/>
    </row>
    <row r="252" spans="5:5" x14ac:dyDescent="0.2">
      <c r="E252" s="204"/>
    </row>
    <row r="253" spans="5:5" x14ac:dyDescent="0.2">
      <c r="E253" s="204"/>
    </row>
    <row r="254" spans="5:5" x14ac:dyDescent="0.2">
      <c r="E254" s="204"/>
    </row>
    <row r="255" spans="5:5" x14ac:dyDescent="0.2">
      <c r="E255" s="204"/>
    </row>
    <row r="256" spans="5:5" x14ac:dyDescent="0.2">
      <c r="E256" s="204"/>
    </row>
    <row r="257" spans="5:5" x14ac:dyDescent="0.2">
      <c r="E257" s="204"/>
    </row>
    <row r="258" spans="5:5" x14ac:dyDescent="0.2">
      <c r="E258" s="204"/>
    </row>
    <row r="259" spans="5:5" x14ac:dyDescent="0.2">
      <c r="E259" s="204"/>
    </row>
    <row r="260" spans="5:5" x14ac:dyDescent="0.2">
      <c r="E260" s="204"/>
    </row>
    <row r="261" spans="5:5" x14ac:dyDescent="0.2">
      <c r="E261" s="204"/>
    </row>
    <row r="262" spans="5:5" x14ac:dyDescent="0.2">
      <c r="E262" s="204"/>
    </row>
    <row r="263" spans="5:5" x14ac:dyDescent="0.2">
      <c r="E263" s="204"/>
    </row>
    <row r="264" spans="5:5" x14ac:dyDescent="0.2">
      <c r="E264" s="204"/>
    </row>
    <row r="265" spans="5:5" x14ac:dyDescent="0.2">
      <c r="E265" s="204"/>
    </row>
    <row r="266" spans="5:5" x14ac:dyDescent="0.2">
      <c r="E266" s="204"/>
    </row>
    <row r="267" spans="5:5" x14ac:dyDescent="0.2">
      <c r="E267" s="204"/>
    </row>
    <row r="268" spans="5:5" x14ac:dyDescent="0.2">
      <c r="E268" s="204"/>
    </row>
    <row r="269" spans="5:5" x14ac:dyDescent="0.2">
      <c r="E269" s="204"/>
    </row>
    <row r="270" spans="5:5" x14ac:dyDescent="0.2">
      <c r="E270" s="204"/>
    </row>
    <row r="271" spans="5:5" x14ac:dyDescent="0.2">
      <c r="E271" s="204"/>
    </row>
    <row r="272" spans="5:5" x14ac:dyDescent="0.2">
      <c r="E272" s="204"/>
    </row>
    <row r="273" spans="5:5" x14ac:dyDescent="0.2">
      <c r="E273" s="204"/>
    </row>
    <row r="274" spans="5:5" x14ac:dyDescent="0.2">
      <c r="E274" s="204"/>
    </row>
    <row r="275" spans="5:5" x14ac:dyDescent="0.2">
      <c r="E275" s="204"/>
    </row>
    <row r="276" spans="5:5" x14ac:dyDescent="0.2">
      <c r="E276" s="204"/>
    </row>
    <row r="277" spans="5:5" x14ac:dyDescent="0.2">
      <c r="E277" s="204"/>
    </row>
    <row r="278" spans="5:5" x14ac:dyDescent="0.2">
      <c r="E278" s="204"/>
    </row>
    <row r="279" spans="5:5" x14ac:dyDescent="0.2">
      <c r="E279" s="204"/>
    </row>
    <row r="280" spans="5:5" x14ac:dyDescent="0.2">
      <c r="E280" s="204"/>
    </row>
    <row r="281" spans="5:5" x14ac:dyDescent="0.2">
      <c r="E281" s="204"/>
    </row>
    <row r="282" spans="5:5" x14ac:dyDescent="0.2">
      <c r="E282" s="204"/>
    </row>
    <row r="283" spans="5:5" x14ac:dyDescent="0.2">
      <c r="E283" s="204"/>
    </row>
    <row r="284" spans="5:5" x14ac:dyDescent="0.2">
      <c r="E284" s="204"/>
    </row>
    <row r="285" spans="5:5" x14ac:dyDescent="0.2">
      <c r="E285" s="204"/>
    </row>
    <row r="286" spans="5:5" x14ac:dyDescent="0.2">
      <c r="E286" s="204"/>
    </row>
    <row r="287" spans="5:5" x14ac:dyDescent="0.2">
      <c r="E287" s="204"/>
    </row>
    <row r="288" spans="5:5" x14ac:dyDescent="0.2">
      <c r="E288" s="204"/>
    </row>
    <row r="289" spans="5:5" x14ac:dyDescent="0.2">
      <c r="E289" s="204"/>
    </row>
    <row r="290" spans="5:5" x14ac:dyDescent="0.2">
      <c r="E290" s="204"/>
    </row>
    <row r="291" spans="5:5" x14ac:dyDescent="0.2">
      <c r="E291" s="204"/>
    </row>
    <row r="292" spans="5:5" x14ac:dyDescent="0.2">
      <c r="E292" s="204"/>
    </row>
    <row r="293" spans="5:5" x14ac:dyDescent="0.2">
      <c r="E293" s="204"/>
    </row>
    <row r="294" spans="5:5" x14ac:dyDescent="0.2">
      <c r="E294" s="204"/>
    </row>
    <row r="295" spans="5:5" x14ac:dyDescent="0.2">
      <c r="E295" s="204"/>
    </row>
    <row r="296" spans="5:5" x14ac:dyDescent="0.2">
      <c r="E296" s="204"/>
    </row>
    <row r="297" spans="5:5" x14ac:dyDescent="0.2">
      <c r="E297" s="204"/>
    </row>
    <row r="298" spans="5:5" x14ac:dyDescent="0.2">
      <c r="E298" s="204"/>
    </row>
    <row r="299" spans="5:5" x14ac:dyDescent="0.2">
      <c r="E299" s="204"/>
    </row>
    <row r="300" spans="5:5" x14ac:dyDescent="0.2">
      <c r="E300" s="204"/>
    </row>
    <row r="301" spans="5:5" x14ac:dyDescent="0.2">
      <c r="E301" s="204"/>
    </row>
    <row r="302" spans="5:5" x14ac:dyDescent="0.2">
      <c r="E302" s="204"/>
    </row>
    <row r="303" spans="5:5" x14ac:dyDescent="0.2">
      <c r="E303" s="204"/>
    </row>
    <row r="304" spans="5:5" x14ac:dyDescent="0.2">
      <c r="E304" s="204"/>
    </row>
    <row r="305" spans="5:5" x14ac:dyDescent="0.2">
      <c r="E305" s="204"/>
    </row>
    <row r="306" spans="5:5" x14ac:dyDescent="0.2">
      <c r="E306" s="204"/>
    </row>
    <row r="307" spans="5:5" x14ac:dyDescent="0.2">
      <c r="E307" s="204"/>
    </row>
    <row r="308" spans="5:5" x14ac:dyDescent="0.2">
      <c r="E308" s="204"/>
    </row>
    <row r="309" spans="5:5" x14ac:dyDescent="0.2">
      <c r="E309" s="204"/>
    </row>
    <row r="310" spans="5:5" x14ac:dyDescent="0.2">
      <c r="E310" s="204"/>
    </row>
    <row r="311" spans="5:5" x14ac:dyDescent="0.2">
      <c r="E311" s="204"/>
    </row>
    <row r="312" spans="5:5" x14ac:dyDescent="0.2">
      <c r="E312" s="204"/>
    </row>
    <row r="313" spans="5:5" x14ac:dyDescent="0.2">
      <c r="E313" s="204"/>
    </row>
    <row r="314" spans="5:5" x14ac:dyDescent="0.2">
      <c r="E314" s="204"/>
    </row>
    <row r="315" spans="5:5" x14ac:dyDescent="0.2">
      <c r="E315" s="204"/>
    </row>
    <row r="316" spans="5:5" x14ac:dyDescent="0.2">
      <c r="E316" s="204"/>
    </row>
    <row r="317" spans="5:5" x14ac:dyDescent="0.2">
      <c r="E317" s="204"/>
    </row>
    <row r="318" spans="5:5" x14ac:dyDescent="0.2">
      <c r="E318" s="204"/>
    </row>
    <row r="319" spans="5:5" x14ac:dyDescent="0.2">
      <c r="E319" s="204"/>
    </row>
    <row r="320" spans="5:5" x14ac:dyDescent="0.2">
      <c r="E320" s="204"/>
    </row>
    <row r="321" spans="5:5" x14ac:dyDescent="0.2">
      <c r="E321" s="204"/>
    </row>
    <row r="322" spans="5:5" x14ac:dyDescent="0.2">
      <c r="E322" s="204"/>
    </row>
    <row r="323" spans="5:5" x14ac:dyDescent="0.2">
      <c r="E323" s="204"/>
    </row>
    <row r="324" spans="5:5" x14ac:dyDescent="0.2">
      <c r="E324" s="204"/>
    </row>
    <row r="325" spans="5:5" x14ac:dyDescent="0.2">
      <c r="E325" s="204"/>
    </row>
    <row r="326" spans="5:5" x14ac:dyDescent="0.2">
      <c r="E326" s="204"/>
    </row>
    <row r="327" spans="5:5" x14ac:dyDescent="0.2">
      <c r="E327" s="204"/>
    </row>
    <row r="328" spans="5:5" x14ac:dyDescent="0.2">
      <c r="E328" s="204"/>
    </row>
    <row r="329" spans="5:5" x14ac:dyDescent="0.2">
      <c r="E329" s="204"/>
    </row>
    <row r="330" spans="5:5" x14ac:dyDescent="0.2">
      <c r="E330" s="204"/>
    </row>
    <row r="331" spans="5:5" x14ac:dyDescent="0.2">
      <c r="E331" s="204"/>
    </row>
    <row r="332" spans="5:5" x14ac:dyDescent="0.2">
      <c r="E332" s="204"/>
    </row>
    <row r="333" spans="5:5" x14ac:dyDescent="0.2">
      <c r="E333" s="204"/>
    </row>
    <row r="334" spans="5:5" x14ac:dyDescent="0.2">
      <c r="E334" s="204"/>
    </row>
    <row r="335" spans="5:5" x14ac:dyDescent="0.2">
      <c r="E335" s="204"/>
    </row>
    <row r="336" spans="5:5" x14ac:dyDescent="0.2">
      <c r="E336" s="204"/>
    </row>
  </sheetData>
  <pageMargins left="0.511811024" right="0.511811024" top="0.78740157499999996" bottom="0.78740157499999996" header="0.31496062000000002" footer="0.31496062000000002"/>
  <pageSetup paperSize="9" scale="46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4C49F-8447-4549-B1CC-492654EE067E}">
  <sheetPr>
    <tabColor rgb="FF00B0F0"/>
  </sheetPr>
  <dimension ref="C5:E14"/>
  <sheetViews>
    <sheetView workbookViewId="0">
      <selection activeCell="H23" sqref="H23"/>
    </sheetView>
  </sheetViews>
  <sheetFormatPr defaultRowHeight="14.25" x14ac:dyDescent="0.2"/>
  <cols>
    <col min="3" max="4" width="14.625" customWidth="1"/>
    <col min="5" max="5" width="12.875" customWidth="1"/>
  </cols>
  <sheetData>
    <row r="5" spans="3:5" ht="45" x14ac:dyDescent="0.2">
      <c r="C5" s="283" t="s">
        <v>184</v>
      </c>
      <c r="D5" s="283" t="s">
        <v>185</v>
      </c>
    </row>
    <row r="6" spans="3:5" x14ac:dyDescent="0.2">
      <c r="C6" s="284">
        <v>10183.48</v>
      </c>
      <c r="D6" s="284">
        <v>5000</v>
      </c>
    </row>
    <row r="7" spans="3:5" x14ac:dyDescent="0.2">
      <c r="C7" s="284">
        <v>32723.7</v>
      </c>
      <c r="D7" s="284">
        <v>3155.37</v>
      </c>
    </row>
    <row r="8" spans="3:5" x14ac:dyDescent="0.2">
      <c r="C8" s="284">
        <v>143191.43</v>
      </c>
      <c r="D8" s="284">
        <v>200</v>
      </c>
    </row>
    <row r="9" spans="3:5" x14ac:dyDescent="0.2">
      <c r="C9" s="284">
        <v>3000</v>
      </c>
      <c r="D9" s="284">
        <v>10000</v>
      </c>
    </row>
    <row r="10" spans="3:5" x14ac:dyDescent="0.2">
      <c r="C10" s="284">
        <v>697048.48</v>
      </c>
      <c r="D10" s="284">
        <v>5500</v>
      </c>
    </row>
    <row r="11" spans="3:5" x14ac:dyDescent="0.2">
      <c r="C11" s="284"/>
      <c r="D11" s="284">
        <v>34283.57</v>
      </c>
    </row>
    <row r="12" spans="3:5" x14ac:dyDescent="0.2">
      <c r="C12" s="284"/>
      <c r="D12" s="284">
        <v>6370.7</v>
      </c>
    </row>
    <row r="13" spans="3:5" ht="15" x14ac:dyDescent="0.25">
      <c r="C13" s="285">
        <f>SUM(C6:C12)</f>
        <v>886147.09</v>
      </c>
      <c r="D13" s="285">
        <f>SUM(D6:D12)</f>
        <v>64509.64</v>
      </c>
      <c r="E13" s="286"/>
    </row>
    <row r="14" spans="3:5" ht="15" x14ac:dyDescent="0.25">
      <c r="C14" s="344" t="s">
        <v>148</v>
      </c>
      <c r="D14" s="345"/>
      <c r="E14" s="287">
        <f>C13+D13</f>
        <v>950656.73</v>
      </c>
    </row>
  </sheetData>
  <mergeCells count="1">
    <mergeCell ref="C14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A968"/>
  <sheetViews>
    <sheetView zoomScale="55" zoomScaleNormal="55" workbookViewId="0">
      <selection activeCell="B39" sqref="B1:I39"/>
    </sheetView>
  </sheetViews>
  <sheetFormatPr defaultColWidth="12.625" defaultRowHeight="15" customHeight="1" x14ac:dyDescent="0.2"/>
  <cols>
    <col min="1" max="1" width="5.25" style="52" customWidth="1"/>
    <col min="2" max="2" width="35.25" style="52" customWidth="1"/>
    <col min="3" max="3" width="9.125" style="52" customWidth="1"/>
    <col min="4" max="4" width="34.75" style="52" customWidth="1"/>
    <col min="5" max="9" width="22.625" style="52" customWidth="1"/>
    <col min="10" max="10" width="11.875" style="52" customWidth="1"/>
    <col min="11" max="11" width="21.25" style="233" customWidth="1"/>
    <col min="12" max="12" width="17.625" style="242" customWidth="1"/>
    <col min="13" max="13" width="8" style="52" customWidth="1"/>
    <col min="14" max="15" width="7.625" style="52" customWidth="1"/>
    <col min="16" max="16" width="13.75" style="52" bestFit="1" customWidth="1"/>
    <col min="17" max="17" width="5.25" style="52" customWidth="1"/>
    <col min="18" max="23" width="7.625" style="52" customWidth="1"/>
    <col min="24" max="16384" width="12.625" style="52"/>
  </cols>
  <sheetData>
    <row r="1" spans="1:27" ht="17.25" customHeight="1" thickBot="1" x14ac:dyDescent="0.3">
      <c r="A1" s="1"/>
      <c r="E1" s="67"/>
      <c r="F1" s="67"/>
      <c r="G1" s="67"/>
      <c r="H1" s="68"/>
      <c r="I1" s="68"/>
      <c r="L1" s="239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ht="17.25" customHeight="1" x14ac:dyDescent="0.25">
      <c r="A2" s="1"/>
      <c r="B2" s="346"/>
      <c r="C2" s="347"/>
      <c r="D2" s="347"/>
      <c r="E2" s="347"/>
      <c r="F2" s="347"/>
      <c r="G2" s="347"/>
      <c r="H2" s="347"/>
      <c r="I2" s="348"/>
      <c r="K2" s="234"/>
      <c r="L2" s="239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Z2" s="52" t="s">
        <v>106</v>
      </c>
      <c r="AA2" s="52" t="s">
        <v>105</v>
      </c>
    </row>
    <row r="3" spans="1:27" ht="17.25" customHeight="1" x14ac:dyDescent="0.25">
      <c r="A3" s="1"/>
      <c r="B3" s="349"/>
      <c r="C3" s="350"/>
      <c r="D3" s="350"/>
      <c r="E3" s="350"/>
      <c r="F3" s="350"/>
      <c r="G3" s="350"/>
      <c r="H3" s="350"/>
      <c r="I3" s="351"/>
      <c r="K3" s="234"/>
      <c r="L3" s="239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7" ht="17.25" customHeight="1" x14ac:dyDescent="0.25">
      <c r="A4" s="1"/>
      <c r="B4" s="349"/>
      <c r="C4" s="350"/>
      <c r="D4" s="350"/>
      <c r="E4" s="350"/>
      <c r="F4" s="350"/>
      <c r="G4" s="350"/>
      <c r="H4" s="350"/>
      <c r="I4" s="351"/>
      <c r="K4" s="234"/>
      <c r="L4" s="239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7" ht="17.25" customHeight="1" x14ac:dyDescent="0.25">
      <c r="A5" s="1"/>
      <c r="B5" s="349"/>
      <c r="C5" s="350"/>
      <c r="D5" s="350"/>
      <c r="E5" s="350"/>
      <c r="F5" s="350"/>
      <c r="G5" s="350"/>
      <c r="H5" s="350"/>
      <c r="I5" s="351"/>
      <c r="K5" s="234"/>
      <c r="L5" s="239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7" ht="17.25" customHeight="1" x14ac:dyDescent="0.25">
      <c r="A6" s="1"/>
      <c r="B6" s="349"/>
      <c r="C6" s="350"/>
      <c r="D6" s="350"/>
      <c r="E6" s="350"/>
      <c r="F6" s="350"/>
      <c r="G6" s="350"/>
      <c r="H6" s="350"/>
      <c r="I6" s="351"/>
      <c r="K6" s="234"/>
      <c r="L6" s="239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7" ht="17.25" customHeight="1" thickBot="1" x14ac:dyDescent="0.3">
      <c r="A7" s="1"/>
      <c r="B7" s="352"/>
      <c r="C7" s="353"/>
      <c r="D7" s="353"/>
      <c r="E7" s="353"/>
      <c r="F7" s="353"/>
      <c r="G7" s="353"/>
      <c r="H7" s="353"/>
      <c r="I7" s="354"/>
      <c r="K7" s="234"/>
      <c r="L7" s="239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7" ht="17.25" hidden="1" customHeight="1" thickBot="1" x14ac:dyDescent="0.3">
      <c r="A8" s="1"/>
      <c r="B8" s="189"/>
      <c r="C8" s="188"/>
      <c r="D8" s="188"/>
      <c r="E8" s="187"/>
      <c r="F8" s="187"/>
      <c r="G8" s="187"/>
      <c r="H8" s="65"/>
      <c r="I8" s="65"/>
      <c r="K8" s="234"/>
      <c r="L8" s="239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7" ht="17.25" hidden="1" customHeight="1" thickBot="1" x14ac:dyDescent="0.3">
      <c r="A9" s="1"/>
      <c r="B9" s="189"/>
      <c r="C9" s="188"/>
      <c r="D9" s="188"/>
      <c r="E9" s="187"/>
      <c r="F9" s="187"/>
      <c r="G9" s="187"/>
      <c r="H9" s="65"/>
      <c r="I9" s="65"/>
      <c r="K9" s="234"/>
      <c r="L9" s="239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7" ht="17.25" hidden="1" customHeight="1" thickBot="1" x14ac:dyDescent="0.3">
      <c r="A10" s="1"/>
      <c r="B10" s="189"/>
      <c r="C10" s="188"/>
      <c r="D10" s="188"/>
      <c r="E10" s="187"/>
      <c r="F10" s="187"/>
      <c r="G10" s="187"/>
      <c r="H10" s="65"/>
      <c r="I10" s="65"/>
      <c r="K10" s="234"/>
      <c r="L10" s="23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7" ht="17.25" hidden="1" customHeight="1" thickBot="1" x14ac:dyDescent="0.3">
      <c r="A11" s="1"/>
      <c r="B11" s="189"/>
      <c r="C11" s="188"/>
      <c r="D11" s="188"/>
      <c r="E11" s="187"/>
      <c r="F11" s="187"/>
      <c r="G11" s="187"/>
      <c r="H11" s="65"/>
      <c r="I11" s="65"/>
      <c r="K11" s="234"/>
      <c r="L11" s="23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7" ht="17.25" hidden="1" customHeight="1" thickBot="1" x14ac:dyDescent="0.3">
      <c r="A12" s="1"/>
      <c r="B12" s="189"/>
      <c r="C12" s="188"/>
      <c r="D12" s="188"/>
      <c r="E12" s="187"/>
      <c r="F12" s="187"/>
      <c r="G12" s="187"/>
      <c r="H12" s="65"/>
      <c r="I12" s="65"/>
      <c r="K12" s="234"/>
      <c r="L12" s="23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7" ht="17.25" hidden="1" customHeight="1" thickBot="1" x14ac:dyDescent="0.3">
      <c r="A13" s="1"/>
      <c r="B13" s="189"/>
      <c r="C13" s="188"/>
      <c r="D13" s="188"/>
      <c r="E13" s="187"/>
      <c r="F13" s="187"/>
      <c r="G13" s="187"/>
      <c r="H13" s="65"/>
      <c r="I13" s="65"/>
      <c r="K13" s="234"/>
      <c r="L13" s="23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7" ht="17.25" hidden="1" customHeight="1" thickBot="1" x14ac:dyDescent="0.3">
      <c r="A14" s="1"/>
      <c r="B14" s="189"/>
      <c r="C14" s="188"/>
      <c r="D14" s="188"/>
      <c r="E14" s="188"/>
      <c r="F14" s="188"/>
      <c r="G14" s="188"/>
      <c r="H14" s="188"/>
      <c r="I14" s="188"/>
      <c r="K14" s="234"/>
      <c r="L14" s="23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7" ht="45.75" customHeight="1" thickBot="1" x14ac:dyDescent="0.3">
      <c r="A15" s="1"/>
      <c r="B15" s="355" t="s">
        <v>31</v>
      </c>
      <c r="C15" s="356"/>
      <c r="D15" s="356"/>
      <c r="E15" s="356"/>
      <c r="F15" s="356"/>
      <c r="G15" s="356"/>
      <c r="H15" s="356"/>
      <c r="I15" s="357"/>
      <c r="K15" s="235"/>
      <c r="L15" s="23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7" ht="79.5" customHeight="1" thickBot="1" x14ac:dyDescent="0.3">
      <c r="A16" s="1"/>
      <c r="B16" s="358" t="s">
        <v>27</v>
      </c>
      <c r="C16" s="360" t="s">
        <v>32</v>
      </c>
      <c r="D16" s="361"/>
      <c r="E16" s="280" t="s">
        <v>26</v>
      </c>
      <c r="F16" s="363" t="s">
        <v>211</v>
      </c>
      <c r="G16" s="364"/>
      <c r="H16" s="365" t="s">
        <v>29</v>
      </c>
      <c r="I16" s="366"/>
      <c r="K16" s="234"/>
      <c r="L16" s="23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39.950000000000003" customHeight="1" thickBot="1" x14ac:dyDescent="0.3">
      <c r="A17" s="1"/>
      <c r="B17" s="359"/>
      <c r="C17" s="362"/>
      <c r="D17" s="361"/>
      <c r="E17" s="279" t="s">
        <v>178</v>
      </c>
      <c r="F17" s="279" t="s">
        <v>179</v>
      </c>
      <c r="G17" s="279" t="s">
        <v>180</v>
      </c>
      <c r="H17" s="279" t="s">
        <v>181</v>
      </c>
      <c r="I17" s="279" t="s">
        <v>177</v>
      </c>
      <c r="K17" s="234"/>
      <c r="L17" s="23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39.75" customHeight="1" x14ac:dyDescent="0.25">
      <c r="A18" s="1"/>
      <c r="B18" s="190">
        <v>44958</v>
      </c>
      <c r="C18" s="148" t="s">
        <v>113</v>
      </c>
      <c r="D18" s="221" t="s">
        <v>19</v>
      </c>
      <c r="E18" s="281">
        <v>3673953.36</v>
      </c>
      <c r="F18" s="278">
        <v>306162.78000000003</v>
      </c>
      <c r="G18" s="278">
        <v>0</v>
      </c>
      <c r="H18" s="278">
        <f>306162.78*5</f>
        <v>1530813.9000000001</v>
      </c>
      <c r="I18" s="278">
        <v>196421.76000000001</v>
      </c>
      <c r="J18" s="70"/>
      <c r="K18" s="236">
        <f t="shared" ref="K18:K25" si="0">E18/$E$26</f>
        <v>0.45921225015649164</v>
      </c>
      <c r="L18" s="240">
        <f>K18*$P$29</f>
        <v>0</v>
      </c>
      <c r="M18" s="1"/>
      <c r="N18" s="1"/>
      <c r="O18" s="1"/>
      <c r="P18" s="320">
        <f t="shared" ref="P18:P25" si="1">I18+G18</f>
        <v>196421.76000000001</v>
      </c>
      <c r="Q18" s="1"/>
      <c r="R18" s="1"/>
      <c r="S18" s="1"/>
      <c r="T18" s="1"/>
      <c r="U18" s="1"/>
      <c r="V18" s="1"/>
      <c r="W18" s="1"/>
    </row>
    <row r="19" spans="1:23" ht="39.75" customHeight="1" x14ac:dyDescent="0.25">
      <c r="A19" s="1"/>
      <c r="B19" s="190">
        <v>44958</v>
      </c>
      <c r="C19" s="148" t="s">
        <v>110</v>
      </c>
      <c r="D19" s="221" t="s">
        <v>21</v>
      </c>
      <c r="E19" s="222">
        <v>330655.8</v>
      </c>
      <c r="F19" s="223">
        <v>27554.65</v>
      </c>
      <c r="G19" s="223">
        <v>7245.8</v>
      </c>
      <c r="H19" s="223">
        <f>27554.65*5</f>
        <v>137773.25</v>
      </c>
      <c r="I19" s="223">
        <v>35381.950000000004</v>
      </c>
      <c r="J19" s="70"/>
      <c r="K19" s="236">
        <f t="shared" si="0"/>
        <v>4.1329102214105101E-2</v>
      </c>
      <c r="L19" s="240">
        <f>K19*$P$29</f>
        <v>0</v>
      </c>
      <c r="M19" s="1"/>
      <c r="N19" s="1"/>
      <c r="O19" s="1"/>
      <c r="P19" s="320">
        <f t="shared" si="1"/>
        <v>42627.750000000007</v>
      </c>
      <c r="Q19" s="1"/>
      <c r="R19" s="1"/>
      <c r="S19" s="1"/>
      <c r="T19" s="1"/>
      <c r="U19" s="1"/>
      <c r="V19" s="1"/>
      <c r="W19" s="1"/>
    </row>
    <row r="20" spans="1:23" ht="39.75" customHeight="1" x14ac:dyDescent="0.25">
      <c r="A20" s="1"/>
      <c r="B20" s="190">
        <v>44958</v>
      </c>
      <c r="C20" s="148" t="s">
        <v>0</v>
      </c>
      <c r="D20" s="221" t="s">
        <v>1</v>
      </c>
      <c r="E20" s="224">
        <v>1167214.98</v>
      </c>
      <c r="F20" s="223">
        <v>97267.92</v>
      </c>
      <c r="G20" s="223">
        <v>8477.9699999999993</v>
      </c>
      <c r="H20" s="223">
        <f>97267.92*5</f>
        <v>486339.6</v>
      </c>
      <c r="I20" s="223">
        <v>43961.05</v>
      </c>
      <c r="J20" s="70"/>
      <c r="K20" s="236">
        <f t="shared" si="0"/>
        <v>0.14589173156573887</v>
      </c>
      <c r="L20" s="240">
        <f>K20*$P$29</f>
        <v>0</v>
      </c>
      <c r="M20" s="1"/>
      <c r="N20" s="1"/>
      <c r="O20" s="1"/>
      <c r="P20" s="320">
        <f t="shared" si="1"/>
        <v>52439.020000000004</v>
      </c>
      <c r="Q20" s="1"/>
      <c r="R20" s="1"/>
      <c r="S20" s="1"/>
      <c r="T20" s="1"/>
      <c r="U20" s="1"/>
      <c r="V20" s="1"/>
      <c r="W20" s="1"/>
    </row>
    <row r="21" spans="1:23" ht="39.75" customHeight="1" x14ac:dyDescent="0.25">
      <c r="A21" s="1"/>
      <c r="B21" s="190">
        <v>44958</v>
      </c>
      <c r="C21" s="148" t="s">
        <v>4</v>
      </c>
      <c r="D21" s="221" t="s">
        <v>3</v>
      </c>
      <c r="E21" s="222">
        <v>1223164.8</v>
      </c>
      <c r="F21" s="223">
        <v>101930.4</v>
      </c>
      <c r="G21" s="223">
        <v>6998.2</v>
      </c>
      <c r="H21" s="223">
        <f>101930.4*5</f>
        <v>509652</v>
      </c>
      <c r="I21" s="223">
        <v>38278.9</v>
      </c>
      <c r="J21" s="70"/>
      <c r="K21" s="236">
        <f t="shared" si="0"/>
        <v>0.15288497296552919</v>
      </c>
      <c r="L21" s="240">
        <f>K21*$P$29</f>
        <v>0</v>
      </c>
      <c r="M21" s="1"/>
      <c r="N21" s="1"/>
      <c r="O21" s="1"/>
      <c r="P21" s="320">
        <f t="shared" si="1"/>
        <v>45277.1</v>
      </c>
      <c r="Q21" s="1"/>
      <c r="R21" s="1"/>
      <c r="S21" s="1"/>
      <c r="T21" s="1"/>
      <c r="U21" s="1"/>
      <c r="V21" s="1"/>
      <c r="W21" s="1"/>
    </row>
    <row r="22" spans="1:23" ht="39.75" customHeight="1" x14ac:dyDescent="0.25">
      <c r="A22" s="1"/>
      <c r="B22" s="190">
        <v>44958</v>
      </c>
      <c r="C22" s="148" t="s">
        <v>8</v>
      </c>
      <c r="D22" s="221" t="s">
        <v>111</v>
      </c>
      <c r="E22" s="222">
        <v>895680</v>
      </c>
      <c r="F22" s="223">
        <v>74640</v>
      </c>
      <c r="G22" s="223">
        <v>37320</v>
      </c>
      <c r="H22" s="223">
        <f>74640*5</f>
        <v>373200</v>
      </c>
      <c r="I22" s="223">
        <v>99520</v>
      </c>
      <c r="J22" s="70"/>
      <c r="K22" s="236">
        <f t="shared" si="0"/>
        <v>0.11195221820131283</v>
      </c>
      <c r="L22" s="240">
        <f t="shared" ref="L22:L25" si="2">K22*$P$29</f>
        <v>0</v>
      </c>
      <c r="M22" s="1"/>
      <c r="N22" s="1"/>
      <c r="O22" s="1"/>
      <c r="P22" s="320">
        <f t="shared" si="1"/>
        <v>136840</v>
      </c>
      <c r="Q22" s="1"/>
      <c r="R22" s="1"/>
      <c r="S22" s="1"/>
      <c r="T22" s="1"/>
      <c r="U22" s="1"/>
      <c r="V22" s="1"/>
      <c r="W22" s="1"/>
    </row>
    <row r="23" spans="1:23" ht="39.75" customHeight="1" x14ac:dyDescent="0.25">
      <c r="A23" s="1"/>
      <c r="B23" s="190">
        <v>44958</v>
      </c>
      <c r="C23" s="148" t="s">
        <v>139</v>
      </c>
      <c r="D23" s="221" t="s">
        <v>5</v>
      </c>
      <c r="E23" s="222">
        <v>32560</v>
      </c>
      <c r="F23" s="223">
        <v>2713.32</v>
      </c>
      <c r="G23" s="223">
        <v>0</v>
      </c>
      <c r="H23" s="223">
        <f>2713.32*5</f>
        <v>13566.6</v>
      </c>
      <c r="I23" s="223">
        <v>0</v>
      </c>
      <c r="J23" s="70"/>
      <c r="K23" s="236">
        <f t="shared" si="0"/>
        <v>4.0697171139634086E-3</v>
      </c>
      <c r="L23" s="240">
        <f t="shared" si="2"/>
        <v>0</v>
      </c>
      <c r="M23" s="1"/>
      <c r="N23" s="1"/>
      <c r="O23" s="1"/>
      <c r="P23" s="320">
        <f t="shared" si="1"/>
        <v>0</v>
      </c>
      <c r="Q23" s="1"/>
      <c r="R23" s="1"/>
      <c r="S23" s="1"/>
      <c r="T23" s="1"/>
      <c r="U23" s="1"/>
      <c r="V23" s="1"/>
      <c r="W23" s="1"/>
    </row>
    <row r="24" spans="1:23" ht="39.75" customHeight="1" x14ac:dyDescent="0.25">
      <c r="A24" s="1"/>
      <c r="B24" s="190">
        <v>44958</v>
      </c>
      <c r="C24" s="148" t="s">
        <v>112</v>
      </c>
      <c r="D24" s="221" t="s">
        <v>90</v>
      </c>
      <c r="E24" s="223">
        <v>481272.1</v>
      </c>
      <c r="F24" s="223">
        <v>31044.84</v>
      </c>
      <c r="G24" s="223">
        <v>447.08</v>
      </c>
      <c r="H24" s="223">
        <f>139778.94+31044.84+31044.84+31044.84+31044.84</f>
        <v>263958.3</v>
      </c>
      <c r="I24" s="223">
        <v>45631.07</v>
      </c>
      <c r="J24" s="70"/>
      <c r="K24" s="236">
        <f t="shared" si="0"/>
        <v>6.0154831137687624E-2</v>
      </c>
      <c r="L24" s="240">
        <f t="shared" si="2"/>
        <v>0</v>
      </c>
      <c r="M24" s="1"/>
      <c r="N24" s="1"/>
      <c r="O24" s="1"/>
      <c r="P24" s="320">
        <f t="shared" si="1"/>
        <v>46078.15</v>
      </c>
      <c r="Q24" s="1"/>
      <c r="R24" s="1"/>
      <c r="S24" s="1"/>
      <c r="T24" s="1"/>
      <c r="U24" s="1"/>
      <c r="V24" s="1"/>
      <c r="W24" s="1"/>
    </row>
    <row r="25" spans="1:23" ht="39.75" customHeight="1" thickBot="1" x14ac:dyDescent="0.3">
      <c r="A25" s="1"/>
      <c r="B25" s="190">
        <v>44958</v>
      </c>
      <c r="C25" s="149" t="s">
        <v>10</v>
      </c>
      <c r="D25" s="225" t="s">
        <v>85</v>
      </c>
      <c r="E25" s="226">
        <v>196055.04000000001</v>
      </c>
      <c r="F25" s="227">
        <v>16337.92</v>
      </c>
      <c r="G25" s="227">
        <v>3380</v>
      </c>
      <c r="H25" s="227">
        <f>16337.92*5</f>
        <v>81689.600000000006</v>
      </c>
      <c r="I25" s="227">
        <v>37678.1</v>
      </c>
      <c r="J25" s="70"/>
      <c r="K25" s="236">
        <f t="shared" si="0"/>
        <v>2.4505176645171399E-2</v>
      </c>
      <c r="L25" s="240">
        <f t="shared" si="2"/>
        <v>0</v>
      </c>
      <c r="M25" s="1"/>
      <c r="N25" s="1"/>
      <c r="O25" s="1"/>
      <c r="P25" s="320">
        <f t="shared" si="1"/>
        <v>41058.1</v>
      </c>
      <c r="Q25" s="1"/>
      <c r="R25" s="1"/>
      <c r="S25" s="1"/>
      <c r="T25" s="1"/>
      <c r="U25" s="1"/>
      <c r="V25" s="1"/>
      <c r="W25" s="1"/>
    </row>
    <row r="26" spans="1:23" ht="39.75" customHeight="1" thickBot="1" x14ac:dyDescent="0.3">
      <c r="A26" s="1"/>
      <c r="B26" s="371" t="s">
        <v>20</v>
      </c>
      <c r="C26" s="356"/>
      <c r="D26" s="372"/>
      <c r="E26" s="197">
        <f>SUM(E18:E25)</f>
        <v>8000556.0799999991</v>
      </c>
      <c r="F26" s="197">
        <f>SUM(F18:F25)</f>
        <v>657651.82999999996</v>
      </c>
      <c r="G26" s="197">
        <f t="shared" ref="G26" si="3">SUM(G18:G25)</f>
        <v>63869.05</v>
      </c>
      <c r="H26" s="197">
        <f>SUM(H18:H25)</f>
        <v>3396993.25</v>
      </c>
      <c r="I26" s="197">
        <f>SUM(I18:I25)</f>
        <v>496872.83</v>
      </c>
      <c r="J26" s="71"/>
      <c r="K26" s="237">
        <f>E26-F26-G26</f>
        <v>7279035.1999999993</v>
      </c>
      <c r="L26" s="241">
        <f>K26*$P$29</f>
        <v>0</v>
      </c>
      <c r="M26" s="1"/>
      <c r="N26" s="1"/>
      <c r="O26" s="1"/>
      <c r="P26" s="320">
        <f>SUM(P18:P25)</f>
        <v>560741.88</v>
      </c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1"/>
      <c r="B27" s="58"/>
      <c r="C27" s="66"/>
      <c r="D27" s="66"/>
      <c r="E27" s="66"/>
      <c r="F27" s="66"/>
      <c r="G27" s="66"/>
      <c r="H27" s="66"/>
      <c r="I27" s="66"/>
      <c r="J27" s="68"/>
      <c r="K27" s="142"/>
      <c r="L27" s="23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1"/>
      <c r="B28" s="373" t="s">
        <v>195</v>
      </c>
      <c r="C28" s="361"/>
      <c r="D28" s="361"/>
      <c r="E28" s="361"/>
      <c r="F28" s="361"/>
      <c r="G28" s="361"/>
      <c r="H28" s="361"/>
      <c r="I28" s="361"/>
      <c r="J28" s="68"/>
      <c r="K28" s="142"/>
      <c r="L28" s="23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1"/>
      <c r="B29" s="145"/>
      <c r="C29" s="144"/>
      <c r="D29" s="144"/>
      <c r="E29" s="144"/>
      <c r="F29" s="144"/>
      <c r="G29" s="144"/>
      <c r="H29" s="144"/>
      <c r="I29" s="144"/>
      <c r="J29" s="68"/>
      <c r="K29" s="142"/>
      <c r="L29" s="23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1"/>
      <c r="B30" s="145"/>
      <c r="C30" s="144"/>
      <c r="D30" s="144"/>
      <c r="E30" s="144"/>
      <c r="F30" s="144"/>
      <c r="G30" s="144"/>
      <c r="H30" s="144"/>
      <c r="I30" s="144"/>
      <c r="J30" s="68"/>
      <c r="K30" s="142"/>
      <c r="L30" s="282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1"/>
      <c r="B31" s="145"/>
      <c r="C31" s="144"/>
      <c r="D31" s="144"/>
      <c r="E31" s="144"/>
      <c r="F31" s="144"/>
      <c r="G31" s="144"/>
      <c r="H31" s="144"/>
      <c r="I31" s="144"/>
      <c r="J31" s="68"/>
      <c r="K31" s="238"/>
      <c r="L31" s="282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1"/>
      <c r="B32" s="145"/>
      <c r="C32" s="144"/>
      <c r="D32" s="144"/>
      <c r="E32" s="144"/>
      <c r="F32" s="144"/>
      <c r="G32" s="144"/>
      <c r="H32" s="144"/>
      <c r="I32" s="144"/>
      <c r="J32" s="68"/>
      <c r="K32" s="238"/>
      <c r="L32" s="23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1"/>
      <c r="B33" s="145"/>
      <c r="C33" s="144"/>
      <c r="D33" s="144"/>
      <c r="E33" s="144"/>
      <c r="F33" s="144"/>
      <c r="G33" s="144"/>
      <c r="H33" s="144"/>
      <c r="I33" s="144"/>
      <c r="J33" s="68"/>
      <c r="K33" s="142"/>
      <c r="L33" s="23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1"/>
      <c r="B34" s="373" t="s">
        <v>30</v>
      </c>
      <c r="C34" s="361"/>
      <c r="D34" s="361"/>
      <c r="E34" s="361"/>
      <c r="F34" s="374" t="s">
        <v>30</v>
      </c>
      <c r="G34" s="361"/>
      <c r="H34" s="361"/>
      <c r="I34" s="361"/>
      <c r="J34" s="68"/>
      <c r="K34" s="142"/>
      <c r="L34" s="282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1"/>
      <c r="B35" s="367" t="s">
        <v>77</v>
      </c>
      <c r="C35" s="368"/>
      <c r="D35" s="368"/>
      <c r="E35" s="361"/>
      <c r="F35" s="375" t="s">
        <v>11</v>
      </c>
      <c r="G35" s="368"/>
      <c r="H35" s="368"/>
      <c r="I35" s="368"/>
      <c r="J35" s="68"/>
      <c r="K35" s="142"/>
      <c r="L35" s="23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1"/>
      <c r="B36" s="367" t="s">
        <v>79</v>
      </c>
      <c r="C36" s="368"/>
      <c r="D36" s="368"/>
      <c r="E36" s="361"/>
      <c r="F36" s="375" t="s">
        <v>82</v>
      </c>
      <c r="G36" s="368"/>
      <c r="H36" s="368"/>
      <c r="I36" s="368"/>
      <c r="J36" s="68"/>
      <c r="K36" s="142"/>
      <c r="L36" s="23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1"/>
      <c r="B37" s="367"/>
      <c r="C37" s="368"/>
      <c r="D37" s="368"/>
      <c r="E37" s="361"/>
      <c r="F37" s="150"/>
      <c r="G37" s="64"/>
      <c r="H37" s="64"/>
      <c r="I37" s="64"/>
      <c r="J37" s="68"/>
      <c r="K37" s="142"/>
      <c r="L37" s="23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1"/>
      <c r="B38" s="151"/>
      <c r="C38" s="152"/>
      <c r="D38" s="152"/>
      <c r="E38" s="152"/>
      <c r="F38" s="152"/>
      <c r="G38" s="152"/>
      <c r="H38" s="152"/>
      <c r="I38" s="152"/>
      <c r="J38" s="72"/>
      <c r="K38" s="141"/>
      <c r="L38" s="23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thickBot="1" x14ac:dyDescent="0.3">
      <c r="A39" s="1"/>
      <c r="B39" s="153"/>
      <c r="C39" s="154"/>
      <c r="D39" s="154"/>
      <c r="E39" s="154"/>
      <c r="F39" s="154"/>
      <c r="G39" s="154"/>
      <c r="H39" s="154"/>
      <c r="I39" s="154"/>
      <c r="J39" s="68"/>
      <c r="K39" s="142"/>
      <c r="L39" s="23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1"/>
      <c r="B40" s="73"/>
      <c r="C40" s="73"/>
      <c r="D40" s="73"/>
      <c r="E40" s="73"/>
      <c r="F40" s="73"/>
      <c r="G40" s="73"/>
      <c r="H40" s="73"/>
      <c r="I40" s="73"/>
      <c r="J40" s="67"/>
      <c r="K40" s="142"/>
      <c r="L40" s="23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1"/>
      <c r="B41" s="369"/>
      <c r="C41" s="370"/>
      <c r="D41" s="370"/>
      <c r="E41" s="72"/>
      <c r="F41" s="72"/>
      <c r="G41" s="72"/>
      <c r="H41" s="72"/>
      <c r="I41" s="72"/>
      <c r="J41" s="74"/>
      <c r="K41" s="143"/>
      <c r="L41" s="23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234"/>
      <c r="L42" s="23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234"/>
      <c r="L43" s="23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234"/>
      <c r="L44" s="23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234"/>
      <c r="L45" s="23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234"/>
      <c r="L46" s="23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234"/>
      <c r="L47" s="23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234"/>
      <c r="L48" s="23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234"/>
      <c r="L49" s="23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234"/>
      <c r="L50" s="23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234"/>
      <c r="L51" s="23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234"/>
      <c r="L52" s="23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234"/>
      <c r="L53" s="23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234"/>
      <c r="L54" s="23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234"/>
      <c r="L55" s="23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234"/>
      <c r="L56" s="23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234"/>
      <c r="L57" s="23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234"/>
      <c r="L58" s="23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234"/>
      <c r="L59" s="23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234"/>
      <c r="L60" s="23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234"/>
      <c r="L61" s="23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234"/>
      <c r="L62" s="23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234"/>
      <c r="L63" s="239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234"/>
      <c r="L64" s="239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234"/>
      <c r="L65" s="239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234"/>
      <c r="L66" s="239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234"/>
      <c r="L67" s="239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234"/>
      <c r="L68" s="239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234"/>
      <c r="L69" s="239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234"/>
      <c r="L70" s="239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234"/>
      <c r="L71" s="239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234"/>
      <c r="L72" s="239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234"/>
      <c r="L73" s="239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234"/>
      <c r="L74" s="239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234"/>
      <c r="L75" s="239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234"/>
      <c r="L76" s="239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234"/>
      <c r="L77" s="239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234"/>
      <c r="L78" s="239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234"/>
      <c r="L79" s="239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234"/>
      <c r="L80" s="239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234"/>
      <c r="L81" s="239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234"/>
      <c r="L82" s="239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234"/>
      <c r="L83" s="239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234"/>
      <c r="L84" s="239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234"/>
      <c r="L85" s="239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234"/>
      <c r="L86" s="239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234"/>
      <c r="L87" s="239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234"/>
      <c r="L88" s="239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234"/>
      <c r="L89" s="239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234"/>
      <c r="L90" s="239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234"/>
      <c r="L91" s="239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234"/>
      <c r="L92" s="239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234"/>
      <c r="L93" s="239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234"/>
      <c r="L94" s="239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234"/>
      <c r="L95" s="239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234"/>
      <c r="L96" s="239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234"/>
      <c r="L97" s="239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234"/>
      <c r="L98" s="239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234"/>
      <c r="L99" s="239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34"/>
      <c r="L100" s="239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234"/>
      <c r="L101" s="239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234"/>
      <c r="L102" s="239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234"/>
      <c r="L103" s="239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234"/>
      <c r="L104" s="239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234"/>
      <c r="L105" s="239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234"/>
      <c r="L106" s="239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234"/>
      <c r="L107" s="239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34"/>
      <c r="L108" s="239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34"/>
      <c r="L109" s="239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234"/>
      <c r="L110" s="239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234"/>
      <c r="L111" s="239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34"/>
      <c r="L112" s="239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34"/>
      <c r="L113" s="239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34"/>
      <c r="L114" s="239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34"/>
      <c r="L115" s="239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234"/>
      <c r="L116" s="239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234"/>
      <c r="L117" s="239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234"/>
      <c r="L118" s="239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234"/>
      <c r="L119" s="239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34"/>
      <c r="L120" s="239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234"/>
      <c r="L121" s="239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34"/>
      <c r="L122" s="239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34"/>
      <c r="L123" s="239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34"/>
      <c r="L124" s="239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234"/>
      <c r="L125" s="239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34"/>
      <c r="L126" s="239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34"/>
      <c r="L127" s="239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34"/>
      <c r="L128" s="239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34"/>
      <c r="L129" s="239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34"/>
      <c r="L130" s="239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34"/>
      <c r="L131" s="239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34"/>
      <c r="L132" s="239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34"/>
      <c r="L133" s="239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34"/>
      <c r="L134" s="239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34"/>
      <c r="L135" s="239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34"/>
      <c r="L136" s="239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34"/>
      <c r="L137" s="239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34"/>
      <c r="L138" s="239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34"/>
      <c r="L139" s="239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34"/>
      <c r="L140" s="239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34"/>
      <c r="L141" s="239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34"/>
      <c r="L142" s="239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34"/>
      <c r="L143" s="239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34"/>
      <c r="L144" s="239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34"/>
      <c r="L145" s="239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34"/>
      <c r="L146" s="239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34"/>
      <c r="L147" s="239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34"/>
      <c r="L148" s="239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34"/>
      <c r="L149" s="239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234"/>
      <c r="L150" s="239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234"/>
      <c r="L151" s="239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234"/>
      <c r="L152" s="239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234"/>
      <c r="L153" s="239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234"/>
      <c r="L154" s="239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234"/>
      <c r="L155" s="239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34"/>
      <c r="L156" s="239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234"/>
      <c r="L157" s="239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234"/>
      <c r="L158" s="239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234"/>
      <c r="L159" s="239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234"/>
      <c r="L160" s="239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234"/>
      <c r="L161" s="239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34"/>
      <c r="L162" s="239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234"/>
      <c r="L163" s="239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234"/>
      <c r="L164" s="239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234"/>
      <c r="L165" s="239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34"/>
      <c r="L166" s="239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234"/>
      <c r="L167" s="239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234"/>
      <c r="L168" s="239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234"/>
      <c r="L169" s="239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234"/>
      <c r="L170" s="239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234"/>
      <c r="L171" s="239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234"/>
      <c r="L172" s="239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234"/>
      <c r="L173" s="239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234"/>
      <c r="L174" s="239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234"/>
      <c r="L175" s="239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234"/>
      <c r="L176" s="239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234"/>
      <c r="L177" s="239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234"/>
      <c r="L178" s="239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234"/>
      <c r="L179" s="239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234"/>
      <c r="L180" s="239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234"/>
      <c r="L181" s="239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234"/>
      <c r="L182" s="239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234"/>
      <c r="L183" s="239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234"/>
      <c r="L184" s="239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234"/>
      <c r="L185" s="239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234"/>
      <c r="L186" s="239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234"/>
      <c r="L187" s="239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234"/>
      <c r="L188" s="239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234"/>
      <c r="L189" s="239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234"/>
      <c r="L190" s="239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234"/>
      <c r="L191" s="239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234"/>
      <c r="L192" s="239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234"/>
      <c r="L193" s="239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234"/>
      <c r="L194" s="239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234"/>
      <c r="L195" s="239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234"/>
      <c r="L196" s="239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234"/>
      <c r="L197" s="239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234"/>
      <c r="L198" s="239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34"/>
      <c r="L199" s="239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234"/>
      <c r="L200" s="239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234"/>
      <c r="L201" s="239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234"/>
      <c r="L202" s="239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234"/>
      <c r="L203" s="239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234"/>
      <c r="L204" s="239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234"/>
      <c r="L205" s="239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234"/>
      <c r="L206" s="239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234"/>
      <c r="L207" s="239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234"/>
      <c r="L208" s="239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234"/>
      <c r="L209" s="239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234"/>
      <c r="L210" s="239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234"/>
      <c r="L211" s="239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234"/>
      <c r="L212" s="239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234"/>
      <c r="L213" s="239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234"/>
      <c r="L214" s="239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234"/>
      <c r="L215" s="239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234"/>
      <c r="L216" s="239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234"/>
      <c r="L217" s="239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234"/>
      <c r="L218" s="239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234"/>
      <c r="L219" s="239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234"/>
      <c r="L220" s="239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234"/>
      <c r="L221" s="239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234"/>
      <c r="L222" s="239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234"/>
      <c r="L223" s="239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234"/>
      <c r="L224" s="239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234"/>
      <c r="L225" s="239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234"/>
      <c r="L226" s="239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234"/>
      <c r="L227" s="239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234"/>
      <c r="L228" s="239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234"/>
      <c r="L229" s="239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234"/>
      <c r="L230" s="239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234"/>
      <c r="L231" s="239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234"/>
      <c r="L232" s="239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234"/>
      <c r="L233" s="239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234"/>
      <c r="L234" s="239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234"/>
      <c r="L235" s="239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234"/>
      <c r="L236" s="239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234"/>
      <c r="L237" s="239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234"/>
      <c r="L238" s="239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234"/>
      <c r="L239" s="239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234"/>
      <c r="L240" s="239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234"/>
      <c r="L241" s="239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234"/>
      <c r="L242" s="239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234"/>
      <c r="L243" s="239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234"/>
      <c r="L244" s="239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234"/>
      <c r="L245" s="239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234"/>
      <c r="L246" s="239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234"/>
      <c r="L247" s="239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234"/>
      <c r="L248" s="239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234"/>
      <c r="L249" s="239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234"/>
      <c r="L250" s="239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234"/>
      <c r="L251" s="239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234"/>
      <c r="L252" s="239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234"/>
      <c r="L253" s="239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234"/>
      <c r="L254" s="239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234"/>
      <c r="L255" s="239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234"/>
      <c r="L256" s="239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234"/>
      <c r="L257" s="239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234"/>
      <c r="L258" s="239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234"/>
      <c r="L259" s="239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234"/>
      <c r="L260" s="239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234"/>
      <c r="L261" s="239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234"/>
      <c r="L262" s="239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234"/>
      <c r="L263" s="239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234"/>
      <c r="L264" s="239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234"/>
      <c r="L265" s="239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234"/>
      <c r="L266" s="239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234"/>
      <c r="L267" s="239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234"/>
      <c r="L268" s="239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234"/>
      <c r="L269" s="239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234"/>
      <c r="L270" s="239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234"/>
      <c r="L271" s="239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234"/>
      <c r="L272" s="239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234"/>
      <c r="L273" s="239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234"/>
      <c r="L274" s="239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234"/>
      <c r="L275" s="239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234"/>
      <c r="L276" s="239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234"/>
      <c r="L277" s="239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234"/>
      <c r="L278" s="239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234"/>
      <c r="L279" s="239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234"/>
      <c r="L280" s="239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234"/>
      <c r="L281" s="239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234"/>
      <c r="L282" s="239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234"/>
      <c r="L283" s="239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234"/>
      <c r="L284" s="239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234"/>
      <c r="L285" s="239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234"/>
      <c r="L286" s="239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234"/>
      <c r="L287" s="239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234"/>
      <c r="L288" s="239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234"/>
      <c r="L289" s="239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234"/>
      <c r="L290" s="239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234"/>
      <c r="L291" s="239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234"/>
      <c r="L292" s="239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234"/>
      <c r="L293" s="239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234"/>
      <c r="L294" s="239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234"/>
      <c r="L295" s="239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234"/>
      <c r="L296" s="239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234"/>
      <c r="L297" s="239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234"/>
      <c r="L298" s="239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234"/>
      <c r="L299" s="239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234"/>
      <c r="L300" s="239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234"/>
      <c r="L301" s="239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234"/>
      <c r="L302" s="239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234"/>
      <c r="L303" s="239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234"/>
      <c r="L304" s="239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234"/>
      <c r="L305" s="239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234"/>
      <c r="L306" s="239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234"/>
      <c r="L307" s="239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234"/>
      <c r="L308" s="239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234"/>
      <c r="L309" s="239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234"/>
      <c r="L310" s="239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234"/>
      <c r="L311" s="239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234"/>
      <c r="L312" s="239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234"/>
      <c r="L313" s="239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234"/>
      <c r="L314" s="239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234"/>
      <c r="L315" s="239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234"/>
      <c r="L316" s="239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234"/>
      <c r="L317" s="239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234"/>
      <c r="L318" s="239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234"/>
      <c r="L319" s="239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234"/>
      <c r="L320" s="239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234"/>
      <c r="L321" s="239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234"/>
      <c r="L322" s="239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234"/>
      <c r="L323" s="239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234"/>
      <c r="L324" s="239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234"/>
      <c r="L325" s="239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234"/>
      <c r="L326" s="239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234"/>
      <c r="L327" s="239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234"/>
      <c r="L328" s="239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234"/>
      <c r="L329" s="239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234"/>
      <c r="L330" s="239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234"/>
      <c r="L331" s="239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234"/>
      <c r="L332" s="239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234"/>
      <c r="L333" s="239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234"/>
      <c r="L334" s="239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234"/>
      <c r="L335" s="239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234"/>
      <c r="L336" s="239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234"/>
      <c r="L337" s="239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234"/>
      <c r="L338" s="239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234"/>
      <c r="L339" s="239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234"/>
      <c r="L340" s="239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234"/>
      <c r="L341" s="239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234"/>
      <c r="L342" s="239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234"/>
      <c r="L343" s="239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234"/>
      <c r="L344" s="239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234"/>
      <c r="L345" s="239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234"/>
      <c r="L346" s="239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234"/>
      <c r="L347" s="239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234"/>
      <c r="L348" s="239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234"/>
      <c r="L349" s="239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234"/>
      <c r="L350" s="239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234"/>
      <c r="L351" s="239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234"/>
      <c r="L352" s="239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234"/>
      <c r="L353" s="239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234"/>
      <c r="L354" s="239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234"/>
      <c r="L355" s="239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234"/>
      <c r="L356" s="239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234"/>
      <c r="L357" s="239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234"/>
      <c r="L358" s="239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234"/>
      <c r="L359" s="239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234"/>
      <c r="L360" s="239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234"/>
      <c r="L361" s="239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234"/>
      <c r="L362" s="239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234"/>
      <c r="L363" s="239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234"/>
      <c r="L364" s="239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234"/>
      <c r="L365" s="239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234"/>
      <c r="L366" s="239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234"/>
      <c r="L367" s="239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234"/>
      <c r="L368" s="239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234"/>
      <c r="L369" s="239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234"/>
      <c r="L370" s="239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234"/>
      <c r="L371" s="239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234"/>
      <c r="L372" s="239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234"/>
      <c r="L373" s="239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234"/>
      <c r="L374" s="239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234"/>
      <c r="L375" s="239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234"/>
      <c r="L376" s="239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234"/>
      <c r="L377" s="239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234"/>
      <c r="L378" s="239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234"/>
      <c r="L379" s="239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234"/>
      <c r="L380" s="239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234"/>
      <c r="L381" s="239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234"/>
      <c r="L382" s="239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234"/>
      <c r="L383" s="239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234"/>
      <c r="L384" s="239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234"/>
      <c r="L385" s="239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234"/>
      <c r="L386" s="239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234"/>
      <c r="L387" s="239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234"/>
      <c r="L388" s="239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234"/>
      <c r="L389" s="239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234"/>
      <c r="L390" s="239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234"/>
      <c r="L391" s="239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234"/>
      <c r="L392" s="239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234"/>
      <c r="L393" s="239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234"/>
      <c r="L394" s="239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234"/>
      <c r="L395" s="239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234"/>
      <c r="L396" s="239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234"/>
      <c r="L397" s="239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234"/>
      <c r="L398" s="239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234"/>
      <c r="L399" s="239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234"/>
      <c r="L400" s="239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234"/>
      <c r="L401" s="239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234"/>
      <c r="L402" s="239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234"/>
      <c r="L403" s="239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234"/>
      <c r="L404" s="239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234"/>
      <c r="L405" s="239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234"/>
      <c r="L406" s="239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234"/>
      <c r="L407" s="239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234"/>
      <c r="L408" s="239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234"/>
      <c r="L409" s="239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234"/>
      <c r="L410" s="239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234"/>
      <c r="L411" s="239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234"/>
      <c r="L412" s="239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234"/>
      <c r="L413" s="239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234"/>
      <c r="L414" s="239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234"/>
      <c r="L415" s="239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234"/>
      <c r="L416" s="239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234"/>
      <c r="L417" s="239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234"/>
      <c r="L418" s="239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234"/>
      <c r="L419" s="239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234"/>
      <c r="L420" s="239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234"/>
      <c r="L421" s="239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234"/>
      <c r="L422" s="239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234"/>
      <c r="L423" s="239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234"/>
      <c r="L424" s="239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234"/>
      <c r="L425" s="239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234"/>
      <c r="L426" s="239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234"/>
      <c r="L427" s="239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234"/>
      <c r="L428" s="239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234"/>
      <c r="L429" s="239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234"/>
      <c r="L430" s="239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234"/>
      <c r="L431" s="239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234"/>
      <c r="L432" s="239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234"/>
      <c r="L433" s="239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234"/>
      <c r="L434" s="239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234"/>
      <c r="L435" s="239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234"/>
      <c r="L436" s="239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234"/>
      <c r="L437" s="239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234"/>
      <c r="L438" s="239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234"/>
      <c r="L439" s="239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234"/>
      <c r="L440" s="239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234"/>
      <c r="L441" s="239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234"/>
      <c r="L442" s="239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234"/>
      <c r="L443" s="239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234"/>
      <c r="L444" s="239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234"/>
      <c r="L445" s="239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234"/>
      <c r="L446" s="239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234"/>
      <c r="L447" s="239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234"/>
      <c r="L448" s="239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234"/>
      <c r="L449" s="239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234"/>
      <c r="L450" s="239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234"/>
      <c r="L451" s="239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234"/>
      <c r="L452" s="239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234"/>
      <c r="L453" s="239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234"/>
      <c r="L454" s="239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234"/>
      <c r="L455" s="239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234"/>
      <c r="L456" s="239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234"/>
      <c r="L457" s="239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234"/>
      <c r="L458" s="239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234"/>
      <c r="L459" s="239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234"/>
      <c r="L460" s="239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234"/>
      <c r="L461" s="239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234"/>
      <c r="L462" s="239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234"/>
      <c r="L463" s="239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234"/>
      <c r="L464" s="239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234"/>
      <c r="L465" s="239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234"/>
      <c r="L466" s="239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234"/>
      <c r="L467" s="239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234"/>
      <c r="L468" s="239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234"/>
      <c r="L469" s="239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234"/>
      <c r="L470" s="239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234"/>
      <c r="L471" s="239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234"/>
      <c r="L472" s="239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234"/>
      <c r="L473" s="239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234"/>
      <c r="L474" s="239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234"/>
      <c r="L475" s="239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234"/>
      <c r="L476" s="239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234"/>
      <c r="L477" s="239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234"/>
      <c r="L478" s="239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234"/>
      <c r="L479" s="239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234"/>
      <c r="L480" s="239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234"/>
      <c r="L481" s="239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234"/>
      <c r="L482" s="239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234"/>
      <c r="L483" s="239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234"/>
      <c r="L484" s="239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234"/>
      <c r="L485" s="239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234"/>
      <c r="L486" s="239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234"/>
      <c r="L487" s="239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234"/>
      <c r="L488" s="239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234"/>
      <c r="L489" s="239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234"/>
      <c r="L490" s="239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234"/>
      <c r="L491" s="239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234"/>
      <c r="L492" s="239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234"/>
      <c r="L493" s="239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234"/>
      <c r="L494" s="239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234"/>
      <c r="L495" s="239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234"/>
      <c r="L496" s="239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234"/>
      <c r="L497" s="239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234"/>
      <c r="L498" s="239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234"/>
      <c r="L499" s="239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234"/>
      <c r="L500" s="239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234"/>
      <c r="L501" s="239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234"/>
      <c r="L502" s="239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234"/>
      <c r="L503" s="239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234"/>
      <c r="L504" s="239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234"/>
      <c r="L505" s="239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234"/>
      <c r="L506" s="239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234"/>
      <c r="L507" s="239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234"/>
      <c r="L508" s="239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234"/>
      <c r="L509" s="239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234"/>
      <c r="L510" s="239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234"/>
      <c r="L511" s="239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234"/>
      <c r="L512" s="239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234"/>
      <c r="L513" s="239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234"/>
      <c r="L514" s="239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234"/>
      <c r="L515" s="239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234"/>
      <c r="L516" s="239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234"/>
      <c r="L517" s="239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234"/>
      <c r="L518" s="239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234"/>
      <c r="L519" s="239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234"/>
      <c r="L520" s="239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234"/>
      <c r="L521" s="239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234"/>
      <c r="L522" s="239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234"/>
      <c r="L523" s="239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234"/>
      <c r="L524" s="239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234"/>
      <c r="L525" s="239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234"/>
      <c r="L526" s="239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234"/>
      <c r="L527" s="239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234"/>
      <c r="L528" s="239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234"/>
      <c r="L529" s="239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234"/>
      <c r="L530" s="239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234"/>
      <c r="L531" s="239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234"/>
      <c r="L532" s="239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234"/>
      <c r="L533" s="239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234"/>
      <c r="L534" s="239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234"/>
      <c r="L535" s="239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234"/>
      <c r="L536" s="239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234"/>
      <c r="L537" s="239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234"/>
      <c r="L538" s="239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234"/>
      <c r="L539" s="239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234"/>
      <c r="L540" s="239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234"/>
      <c r="L541" s="239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234"/>
      <c r="L542" s="239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234"/>
      <c r="L543" s="239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234"/>
      <c r="L544" s="239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234"/>
      <c r="L545" s="239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234"/>
      <c r="L546" s="239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234"/>
      <c r="L547" s="239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234"/>
      <c r="L548" s="239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234"/>
      <c r="L549" s="239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234"/>
      <c r="L550" s="239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234"/>
      <c r="L551" s="239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234"/>
      <c r="L552" s="239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234"/>
      <c r="L553" s="239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234"/>
      <c r="L554" s="239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234"/>
      <c r="L555" s="239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234"/>
      <c r="L556" s="239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234"/>
      <c r="L557" s="239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234"/>
      <c r="L558" s="239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234"/>
      <c r="L559" s="239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234"/>
      <c r="L560" s="239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234"/>
      <c r="L561" s="239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234"/>
      <c r="L562" s="239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234"/>
      <c r="L563" s="239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234"/>
      <c r="L564" s="239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234"/>
      <c r="L565" s="239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234"/>
      <c r="L566" s="239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234"/>
      <c r="L567" s="239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234"/>
      <c r="L568" s="239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234"/>
      <c r="L569" s="239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234"/>
      <c r="L570" s="239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234"/>
      <c r="L571" s="239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234"/>
      <c r="L572" s="239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234"/>
      <c r="L573" s="239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234"/>
      <c r="L574" s="239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234"/>
      <c r="L575" s="239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234"/>
      <c r="L576" s="239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234"/>
      <c r="L577" s="239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234"/>
      <c r="L578" s="239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234"/>
      <c r="L579" s="239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234"/>
      <c r="L580" s="239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234"/>
      <c r="L581" s="239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234"/>
      <c r="L582" s="239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234"/>
      <c r="L583" s="239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234"/>
      <c r="L584" s="239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234"/>
      <c r="L585" s="239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234"/>
      <c r="L586" s="239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234"/>
      <c r="L587" s="239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234"/>
      <c r="L588" s="239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234"/>
      <c r="L589" s="239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234"/>
      <c r="L590" s="239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234"/>
      <c r="L591" s="239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234"/>
      <c r="L592" s="239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234"/>
      <c r="L593" s="239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234"/>
      <c r="L594" s="239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234"/>
      <c r="L595" s="239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234"/>
      <c r="L596" s="239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234"/>
      <c r="L597" s="239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234"/>
      <c r="L598" s="239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234"/>
      <c r="L599" s="239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234"/>
      <c r="L600" s="239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234"/>
      <c r="L601" s="239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234"/>
      <c r="L602" s="239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234"/>
      <c r="L603" s="239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234"/>
      <c r="L604" s="239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234"/>
      <c r="L605" s="239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234"/>
      <c r="L606" s="239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234"/>
      <c r="L607" s="239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234"/>
      <c r="L608" s="239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234"/>
      <c r="L609" s="239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234"/>
      <c r="L610" s="239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234"/>
      <c r="L611" s="239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234"/>
      <c r="L612" s="239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234"/>
      <c r="L613" s="239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234"/>
      <c r="L614" s="239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234"/>
      <c r="L615" s="239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234"/>
      <c r="L616" s="239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234"/>
      <c r="L617" s="239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234"/>
      <c r="L618" s="239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234"/>
      <c r="L619" s="239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234"/>
      <c r="L620" s="239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234"/>
      <c r="L621" s="239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234"/>
      <c r="L622" s="239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234"/>
      <c r="L623" s="239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234"/>
      <c r="L624" s="239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234"/>
      <c r="L625" s="239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234"/>
      <c r="L626" s="239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234"/>
      <c r="L627" s="239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234"/>
      <c r="L628" s="239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234"/>
      <c r="L629" s="239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234"/>
      <c r="L630" s="239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234"/>
      <c r="L631" s="239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234"/>
      <c r="L632" s="239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234"/>
      <c r="L633" s="239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234"/>
      <c r="L634" s="239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234"/>
      <c r="L635" s="239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234"/>
      <c r="L636" s="239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234"/>
      <c r="L637" s="239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234"/>
      <c r="L638" s="239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234"/>
      <c r="L639" s="239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234"/>
      <c r="L640" s="239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234"/>
      <c r="L641" s="239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234"/>
      <c r="L642" s="239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234"/>
      <c r="L643" s="239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234"/>
      <c r="L644" s="239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234"/>
      <c r="L645" s="239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234"/>
      <c r="L646" s="239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234"/>
      <c r="L647" s="239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234"/>
      <c r="L648" s="239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234"/>
      <c r="L649" s="239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234"/>
      <c r="L650" s="239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234"/>
      <c r="L651" s="239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234"/>
      <c r="L652" s="239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234"/>
      <c r="L653" s="239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234"/>
      <c r="L654" s="239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234"/>
      <c r="L655" s="239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234"/>
      <c r="L656" s="239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234"/>
      <c r="L657" s="239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234"/>
      <c r="L658" s="239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234"/>
      <c r="L659" s="239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234"/>
      <c r="L660" s="239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234"/>
      <c r="L661" s="239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234"/>
      <c r="L662" s="239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234"/>
      <c r="L663" s="239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234"/>
      <c r="L664" s="239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234"/>
      <c r="L665" s="239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234"/>
      <c r="L666" s="239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234"/>
      <c r="L667" s="239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34"/>
      <c r="L668" s="239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34"/>
      <c r="L669" s="239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34"/>
      <c r="L670" s="239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34"/>
      <c r="L671" s="239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34"/>
      <c r="L672" s="239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34"/>
      <c r="L673" s="239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34"/>
      <c r="L674" s="239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34"/>
      <c r="L675" s="239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34"/>
      <c r="L676" s="239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34"/>
      <c r="L677" s="239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34"/>
      <c r="L678" s="239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34"/>
      <c r="L679" s="239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34"/>
      <c r="L680" s="239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34"/>
      <c r="L681" s="239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34"/>
      <c r="L682" s="239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34"/>
      <c r="L683" s="239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34"/>
      <c r="L684" s="239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34"/>
      <c r="L685" s="239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34"/>
      <c r="L686" s="239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34"/>
      <c r="L687" s="239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34"/>
      <c r="L688" s="239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34"/>
      <c r="L689" s="239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34"/>
      <c r="L690" s="239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34"/>
      <c r="L691" s="239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34"/>
      <c r="L692" s="239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34"/>
      <c r="L693" s="239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34"/>
      <c r="L694" s="239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34"/>
      <c r="L695" s="239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34"/>
      <c r="L696" s="239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34"/>
      <c r="L697" s="239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34"/>
      <c r="L698" s="239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34"/>
      <c r="L699" s="239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34"/>
      <c r="L700" s="239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34"/>
      <c r="L701" s="239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34"/>
      <c r="L702" s="239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34"/>
      <c r="L703" s="239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34"/>
      <c r="L704" s="239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34"/>
      <c r="L705" s="239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34"/>
      <c r="L706" s="239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34"/>
      <c r="L707" s="239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34"/>
      <c r="L708" s="239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34"/>
      <c r="L709" s="239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34"/>
      <c r="L710" s="239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34"/>
      <c r="L711" s="239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34"/>
      <c r="L712" s="239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34"/>
      <c r="L713" s="239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34"/>
      <c r="L714" s="239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34"/>
      <c r="L715" s="239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34"/>
      <c r="L716" s="239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34"/>
      <c r="L717" s="239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34"/>
      <c r="L718" s="239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34"/>
      <c r="L719" s="239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34"/>
      <c r="L720" s="239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34"/>
      <c r="L721" s="239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34"/>
      <c r="L722" s="239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34"/>
      <c r="L723" s="239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34"/>
      <c r="L724" s="239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34"/>
      <c r="L725" s="239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34"/>
      <c r="L726" s="239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34"/>
      <c r="L727" s="239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34"/>
      <c r="L728" s="239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34"/>
      <c r="L729" s="239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34"/>
      <c r="L730" s="239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34"/>
      <c r="L731" s="239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34"/>
      <c r="L732" s="239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34"/>
      <c r="L733" s="239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34"/>
      <c r="L734" s="239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34"/>
      <c r="L735" s="239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34"/>
      <c r="L736" s="239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34"/>
      <c r="L737" s="239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34"/>
      <c r="L738" s="239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34"/>
      <c r="L739" s="239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34"/>
      <c r="L740" s="239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34"/>
      <c r="L741" s="239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34"/>
      <c r="L742" s="239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34"/>
      <c r="L743" s="239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34"/>
      <c r="L744" s="239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34"/>
      <c r="L745" s="239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34"/>
      <c r="L746" s="239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34"/>
      <c r="L747" s="239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34"/>
      <c r="L748" s="239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34"/>
      <c r="L749" s="239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34"/>
      <c r="L750" s="239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34"/>
      <c r="L751" s="239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34"/>
      <c r="L752" s="239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34"/>
      <c r="L753" s="239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34"/>
      <c r="L754" s="239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34"/>
      <c r="L755" s="239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34"/>
      <c r="L756" s="239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34"/>
      <c r="L757" s="239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34"/>
      <c r="L758" s="239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34"/>
      <c r="L759" s="239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34"/>
      <c r="L760" s="239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34"/>
      <c r="L761" s="239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34"/>
      <c r="L762" s="239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34"/>
      <c r="L763" s="239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34"/>
      <c r="L764" s="239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34"/>
      <c r="L765" s="239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34"/>
      <c r="L766" s="239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34"/>
      <c r="L767" s="239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34"/>
      <c r="L768" s="239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34"/>
      <c r="L769" s="239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34"/>
      <c r="L770" s="239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34"/>
      <c r="L771" s="239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34"/>
      <c r="L772" s="239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34"/>
      <c r="L773" s="239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34"/>
      <c r="L774" s="239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34"/>
      <c r="L775" s="239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34"/>
      <c r="L776" s="239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34"/>
      <c r="L777" s="239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34"/>
      <c r="L778" s="239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34"/>
      <c r="L779" s="239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34"/>
      <c r="L780" s="239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34"/>
      <c r="L781" s="239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34"/>
      <c r="L782" s="239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34"/>
      <c r="L783" s="239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34"/>
      <c r="L784" s="239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34"/>
      <c r="L785" s="239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34"/>
      <c r="L786" s="239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34"/>
      <c r="L787" s="239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34"/>
      <c r="L788" s="239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34"/>
      <c r="L789" s="239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34"/>
      <c r="L790" s="239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34"/>
      <c r="L791" s="239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34"/>
      <c r="L792" s="239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34"/>
      <c r="L793" s="239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34"/>
      <c r="L794" s="239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34"/>
      <c r="L795" s="239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34"/>
      <c r="L796" s="239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34"/>
      <c r="L797" s="239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34"/>
      <c r="L798" s="239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34"/>
      <c r="L799" s="239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34"/>
      <c r="L800" s="239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34"/>
      <c r="L801" s="239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34"/>
      <c r="L802" s="239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34"/>
      <c r="L803" s="239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34"/>
      <c r="L804" s="239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34"/>
      <c r="L805" s="239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34"/>
      <c r="L806" s="239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34"/>
      <c r="L807" s="239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34"/>
      <c r="L808" s="239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34"/>
      <c r="L809" s="239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34"/>
      <c r="L810" s="239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34"/>
      <c r="L811" s="239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34"/>
      <c r="L812" s="239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34"/>
      <c r="L813" s="239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34"/>
      <c r="L814" s="239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34"/>
      <c r="L815" s="239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34"/>
      <c r="L816" s="239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34"/>
      <c r="L817" s="239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34"/>
      <c r="L818" s="239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34"/>
      <c r="L819" s="239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34"/>
      <c r="L820" s="239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34"/>
      <c r="L821" s="239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34"/>
      <c r="L822" s="239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34"/>
      <c r="L823" s="239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34"/>
      <c r="L824" s="239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34"/>
      <c r="L825" s="239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34"/>
      <c r="L826" s="239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34"/>
      <c r="L827" s="239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34"/>
      <c r="L828" s="239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34"/>
      <c r="L829" s="239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34"/>
      <c r="L830" s="239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34"/>
      <c r="L831" s="239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34"/>
      <c r="L832" s="239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34"/>
      <c r="L833" s="239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34"/>
      <c r="L834" s="239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34"/>
      <c r="L835" s="239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34"/>
      <c r="L836" s="239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34"/>
      <c r="L837" s="239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34"/>
      <c r="L838" s="239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34"/>
      <c r="L839" s="239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34"/>
      <c r="L840" s="239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34"/>
      <c r="L841" s="239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34"/>
      <c r="L842" s="239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34"/>
      <c r="L843" s="239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34"/>
      <c r="L844" s="239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34"/>
      <c r="L845" s="239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34"/>
      <c r="L846" s="239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34"/>
      <c r="L847" s="239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34"/>
      <c r="L848" s="239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34"/>
      <c r="L849" s="239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34"/>
      <c r="L850" s="239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34"/>
      <c r="L851" s="239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34"/>
      <c r="L852" s="239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34"/>
      <c r="L853" s="239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34"/>
      <c r="L854" s="239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34"/>
      <c r="L855" s="239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34"/>
      <c r="L856" s="239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34"/>
      <c r="L857" s="239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34"/>
      <c r="L858" s="239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34"/>
      <c r="L859" s="239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34"/>
      <c r="L860" s="239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34"/>
      <c r="L861" s="239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34"/>
      <c r="L862" s="239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34"/>
      <c r="L863" s="239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34"/>
      <c r="L864" s="239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34"/>
      <c r="L865" s="239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34"/>
      <c r="L866" s="239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34"/>
      <c r="L867" s="239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34"/>
      <c r="L868" s="239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34"/>
      <c r="L869" s="239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34"/>
      <c r="L870" s="239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34"/>
      <c r="L871" s="239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34"/>
      <c r="L872" s="239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34"/>
      <c r="L873" s="239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34"/>
      <c r="L874" s="239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34"/>
      <c r="L875" s="239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34"/>
      <c r="L876" s="239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34"/>
      <c r="L877" s="239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34"/>
      <c r="L878" s="239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34"/>
      <c r="L879" s="239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34"/>
      <c r="L880" s="239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34"/>
      <c r="L881" s="239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34"/>
      <c r="L882" s="239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34"/>
      <c r="L883" s="239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34"/>
      <c r="L884" s="239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34"/>
      <c r="L885" s="239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34"/>
      <c r="L886" s="239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34"/>
      <c r="L887" s="239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34"/>
      <c r="L888" s="239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34"/>
      <c r="L889" s="239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34"/>
      <c r="L890" s="239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34"/>
      <c r="L891" s="239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34"/>
      <c r="L892" s="239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34"/>
      <c r="L893" s="239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34"/>
      <c r="L894" s="239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34"/>
      <c r="L895" s="239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34"/>
      <c r="L896" s="239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34"/>
      <c r="L897" s="239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34"/>
      <c r="L898" s="239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34"/>
      <c r="L899" s="239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34"/>
      <c r="L900" s="239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34"/>
      <c r="L901" s="239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34"/>
      <c r="L902" s="239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34"/>
      <c r="L903" s="239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34"/>
      <c r="L904" s="239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34"/>
      <c r="L905" s="239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34"/>
      <c r="L906" s="239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34"/>
      <c r="L907" s="239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34"/>
      <c r="L908" s="239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34"/>
      <c r="L909" s="239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34"/>
      <c r="L910" s="239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34"/>
      <c r="L911" s="239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34"/>
      <c r="L912" s="239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34"/>
      <c r="L913" s="239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34"/>
      <c r="L914" s="239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34"/>
      <c r="L915" s="239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34"/>
      <c r="L916" s="239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34"/>
      <c r="L917" s="239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34"/>
      <c r="L918" s="239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34"/>
      <c r="L919" s="239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34"/>
      <c r="L920" s="239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34"/>
      <c r="L921" s="239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34"/>
      <c r="L922" s="239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34"/>
      <c r="L923" s="239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34"/>
      <c r="L924" s="239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34"/>
      <c r="L925" s="239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34"/>
      <c r="L926" s="239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34"/>
      <c r="L927" s="239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34"/>
      <c r="L928" s="239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34"/>
      <c r="L929" s="239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34"/>
      <c r="L930" s="239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34"/>
      <c r="L931" s="239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34"/>
      <c r="L932" s="239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34"/>
      <c r="L933" s="239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34"/>
      <c r="L934" s="239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34"/>
      <c r="L935" s="239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34"/>
      <c r="L936" s="239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34"/>
      <c r="L937" s="239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34"/>
      <c r="L938" s="239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34"/>
      <c r="L939" s="239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34"/>
      <c r="L940" s="239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34"/>
      <c r="L941" s="239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34"/>
      <c r="L942" s="239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34"/>
      <c r="L943" s="239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34"/>
      <c r="L944" s="239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34"/>
      <c r="L945" s="239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34"/>
      <c r="L946" s="239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34"/>
      <c r="L947" s="239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34"/>
      <c r="L948" s="239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34"/>
      <c r="L949" s="239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34"/>
      <c r="L950" s="239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34"/>
      <c r="L951" s="239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34"/>
      <c r="L952" s="239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34"/>
      <c r="L953" s="239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34"/>
      <c r="L954" s="239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34"/>
      <c r="L955" s="239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34"/>
      <c r="L956" s="239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34"/>
      <c r="L957" s="239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34"/>
      <c r="L958" s="239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34"/>
      <c r="L959" s="239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34"/>
      <c r="L960" s="239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34"/>
      <c r="L961" s="239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34"/>
      <c r="L962" s="239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34"/>
      <c r="L963" s="239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34"/>
      <c r="L964" s="239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34"/>
      <c r="L965" s="239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34"/>
      <c r="L966" s="239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34"/>
      <c r="L967" s="239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34"/>
      <c r="L968" s="239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</sheetData>
  <mergeCells count="16">
    <mergeCell ref="B36:E36"/>
    <mergeCell ref="B37:E37"/>
    <mergeCell ref="B41:D41"/>
    <mergeCell ref="B26:D26"/>
    <mergeCell ref="B28:I28"/>
    <mergeCell ref="B34:E34"/>
    <mergeCell ref="F34:I34"/>
    <mergeCell ref="B35:E35"/>
    <mergeCell ref="F35:I35"/>
    <mergeCell ref="F36:I36"/>
    <mergeCell ref="B2:I7"/>
    <mergeCell ref="B15:I15"/>
    <mergeCell ref="B16:B17"/>
    <mergeCell ref="C16:D17"/>
    <mergeCell ref="F16:G16"/>
    <mergeCell ref="H16:I16"/>
  </mergeCells>
  <printOptions horizontalCentered="1" verticalCentered="1"/>
  <pageMargins left="0.19685039370078741" right="0.19685039370078741" top="0" bottom="0.19685039370078741" header="0.31496062992125984" footer="0.31496062992125984"/>
  <pageSetup paperSize="9" scale="6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BE202-76BC-4227-BE07-49C55BCBF0AB}">
  <sheetPr>
    <tabColor rgb="FF00B0F0"/>
  </sheetPr>
  <dimension ref="B4:I26"/>
  <sheetViews>
    <sheetView zoomScale="85" zoomScaleNormal="85" workbookViewId="0">
      <selection activeCell="F33" sqref="F33"/>
    </sheetView>
  </sheetViews>
  <sheetFormatPr defaultRowHeight="14.25" x14ac:dyDescent="0.2"/>
  <cols>
    <col min="2" max="3" width="12.5" customWidth="1"/>
    <col min="4" max="4" width="23.75" bestFit="1" customWidth="1"/>
    <col min="5" max="5" width="42.125" bestFit="1" customWidth="1"/>
    <col min="6" max="6" width="12.625" customWidth="1"/>
    <col min="7" max="8" width="10.625" customWidth="1"/>
    <col min="9" max="9" width="54.75" customWidth="1"/>
  </cols>
  <sheetData>
    <row r="4" spans="2:9" ht="15" x14ac:dyDescent="0.2">
      <c r="B4" s="288" t="s">
        <v>54</v>
      </c>
      <c r="C4" s="288" t="s">
        <v>187</v>
      </c>
      <c r="D4" s="288" t="s">
        <v>192</v>
      </c>
      <c r="E4" s="288" t="s">
        <v>188</v>
      </c>
      <c r="F4" s="288" t="s">
        <v>26</v>
      </c>
      <c r="G4" s="288" t="s">
        <v>191</v>
      </c>
      <c r="H4" s="288" t="s">
        <v>189</v>
      </c>
      <c r="I4" s="288" t="s">
        <v>190</v>
      </c>
    </row>
    <row r="5" spans="2:9" x14ac:dyDescent="0.2">
      <c r="B5" s="290">
        <v>45026</v>
      </c>
      <c r="C5" s="290" t="s">
        <v>227</v>
      </c>
      <c r="D5" s="290" t="s">
        <v>83</v>
      </c>
      <c r="E5" s="324" t="s">
        <v>160</v>
      </c>
      <c r="F5" s="296">
        <v>3000</v>
      </c>
      <c r="G5" s="291"/>
      <c r="H5" s="289" t="s">
        <v>186</v>
      </c>
      <c r="I5" s="325"/>
    </row>
    <row r="6" spans="2:9" x14ac:dyDescent="0.2">
      <c r="B6" s="290">
        <v>45026</v>
      </c>
      <c r="C6" s="290" t="s">
        <v>228</v>
      </c>
      <c r="D6" s="335" t="s">
        <v>242</v>
      </c>
      <c r="E6" s="326" t="s">
        <v>219</v>
      </c>
      <c r="F6" s="296">
        <v>37320</v>
      </c>
      <c r="G6" s="291"/>
      <c r="H6" s="289" t="s">
        <v>186</v>
      </c>
      <c r="I6" s="325"/>
    </row>
    <row r="7" spans="2:9" x14ac:dyDescent="0.2">
      <c r="B7" s="290">
        <v>45026</v>
      </c>
      <c r="C7" s="293" t="s">
        <v>229</v>
      </c>
      <c r="D7" s="293" t="s">
        <v>84</v>
      </c>
      <c r="E7" s="327" t="s">
        <v>216</v>
      </c>
      <c r="F7" s="328">
        <v>238.88</v>
      </c>
      <c r="G7" s="292"/>
      <c r="H7" s="329" t="s">
        <v>186</v>
      </c>
      <c r="I7" s="330"/>
    </row>
    <row r="8" spans="2:9" x14ac:dyDescent="0.2">
      <c r="B8" s="290">
        <v>45026</v>
      </c>
      <c r="C8" s="290" t="s">
        <v>230</v>
      </c>
      <c r="D8" s="290" t="s">
        <v>83</v>
      </c>
      <c r="E8" s="289" t="s">
        <v>217</v>
      </c>
      <c r="F8" s="296">
        <v>240</v>
      </c>
      <c r="G8" s="291"/>
      <c r="H8" s="289" t="s">
        <v>186</v>
      </c>
      <c r="I8" s="325"/>
    </row>
    <row r="9" spans="2:9" x14ac:dyDescent="0.2">
      <c r="B9" s="290">
        <v>45026</v>
      </c>
      <c r="C9" s="290" t="s">
        <v>231</v>
      </c>
      <c r="D9" s="290" t="s">
        <v>83</v>
      </c>
      <c r="E9" s="289" t="s">
        <v>217</v>
      </c>
      <c r="F9" s="296">
        <v>35</v>
      </c>
      <c r="G9" s="291"/>
      <c r="H9" s="289" t="s">
        <v>186</v>
      </c>
      <c r="I9" s="325"/>
    </row>
    <row r="10" spans="2:9" x14ac:dyDescent="0.2">
      <c r="B10" s="290">
        <v>45026</v>
      </c>
      <c r="C10" s="321" t="s">
        <v>232</v>
      </c>
      <c r="D10" s="321" t="s">
        <v>51</v>
      </c>
      <c r="E10" s="327" t="s">
        <v>157</v>
      </c>
      <c r="F10" s="296">
        <v>4370.21</v>
      </c>
      <c r="G10" s="291" t="s">
        <v>244</v>
      </c>
      <c r="H10" s="289" t="s">
        <v>186</v>
      </c>
      <c r="I10" s="322"/>
    </row>
    <row r="11" spans="2:9" x14ac:dyDescent="0.2">
      <c r="B11" s="290">
        <v>45026</v>
      </c>
      <c r="C11" s="321" t="s">
        <v>233</v>
      </c>
      <c r="D11" s="321" t="s">
        <v>51</v>
      </c>
      <c r="E11" s="324" t="s">
        <v>220</v>
      </c>
      <c r="F11" s="296">
        <v>3232.31</v>
      </c>
      <c r="G11" s="291" t="s">
        <v>244</v>
      </c>
      <c r="H11" s="289" t="s">
        <v>186</v>
      </c>
      <c r="I11" s="323"/>
    </row>
    <row r="12" spans="2:9" x14ac:dyDescent="0.2">
      <c r="B12" s="290">
        <v>45026</v>
      </c>
      <c r="C12" s="290" t="s">
        <v>234</v>
      </c>
      <c r="D12" s="290" t="s">
        <v>243</v>
      </c>
      <c r="E12" s="289" t="s">
        <v>218</v>
      </c>
      <c r="F12" s="296">
        <v>3378.36</v>
      </c>
      <c r="G12" s="291"/>
      <c r="H12" s="289" t="s">
        <v>186</v>
      </c>
      <c r="I12" s="325"/>
    </row>
    <row r="13" spans="2:9" x14ac:dyDescent="0.2">
      <c r="B13" s="290">
        <v>45029</v>
      </c>
      <c r="C13" s="290" t="s">
        <v>235</v>
      </c>
      <c r="D13" s="290" t="s">
        <v>83</v>
      </c>
      <c r="E13" s="289" t="s">
        <v>217</v>
      </c>
      <c r="F13" s="296">
        <v>105</v>
      </c>
      <c r="G13" s="291"/>
      <c r="H13" s="289" t="s">
        <v>186</v>
      </c>
      <c r="I13" s="325"/>
    </row>
    <row r="14" spans="2:9" x14ac:dyDescent="0.2">
      <c r="B14" s="290">
        <v>45035</v>
      </c>
      <c r="C14" s="290" t="s">
        <v>236</v>
      </c>
      <c r="D14" s="290" t="s">
        <v>243</v>
      </c>
      <c r="E14" s="331" t="s">
        <v>221</v>
      </c>
      <c r="F14" s="296">
        <v>2887</v>
      </c>
      <c r="G14" s="291"/>
      <c r="H14" s="289" t="s">
        <v>186</v>
      </c>
      <c r="I14" s="295"/>
    </row>
    <row r="15" spans="2:9" x14ac:dyDescent="0.2">
      <c r="B15" s="293">
        <v>45036</v>
      </c>
      <c r="C15" s="293" t="s">
        <v>237</v>
      </c>
      <c r="D15" s="293" t="s">
        <v>243</v>
      </c>
      <c r="E15" s="324" t="s">
        <v>222</v>
      </c>
      <c r="F15" s="328">
        <v>537.88</v>
      </c>
      <c r="G15" s="292"/>
      <c r="H15" s="329" t="s">
        <v>186</v>
      </c>
      <c r="I15" s="330"/>
    </row>
    <row r="16" spans="2:9" x14ac:dyDescent="0.2">
      <c r="B16" s="332">
        <v>45041</v>
      </c>
      <c r="C16" s="294" t="s">
        <v>238</v>
      </c>
      <c r="D16" s="294" t="s">
        <v>84</v>
      </c>
      <c r="E16" s="327" t="s">
        <v>216</v>
      </c>
      <c r="F16" s="333">
        <v>208.2</v>
      </c>
      <c r="G16" s="294"/>
      <c r="H16" s="294" t="s">
        <v>186</v>
      </c>
      <c r="I16" s="294"/>
    </row>
    <row r="17" spans="2:9" x14ac:dyDescent="0.2">
      <c r="B17" s="332">
        <v>45041</v>
      </c>
      <c r="C17" s="294" t="s">
        <v>239</v>
      </c>
      <c r="D17" s="294" t="s">
        <v>243</v>
      </c>
      <c r="E17" s="324" t="s">
        <v>223</v>
      </c>
      <c r="F17" s="333">
        <v>875.45</v>
      </c>
      <c r="G17" s="294" t="s">
        <v>224</v>
      </c>
      <c r="H17" s="294" t="s">
        <v>186</v>
      </c>
      <c r="I17" s="294"/>
    </row>
    <row r="18" spans="2:9" x14ac:dyDescent="0.2">
      <c r="B18" s="332">
        <v>45041</v>
      </c>
      <c r="C18" s="294" t="s">
        <v>240</v>
      </c>
      <c r="D18" s="294" t="s">
        <v>243</v>
      </c>
      <c r="E18" s="327" t="s">
        <v>225</v>
      </c>
      <c r="F18" s="333">
        <v>442.56</v>
      </c>
      <c r="G18" s="294"/>
      <c r="H18" s="294" t="s">
        <v>186</v>
      </c>
      <c r="I18" s="294"/>
    </row>
    <row r="19" spans="2:9" x14ac:dyDescent="0.2">
      <c r="B19" s="332">
        <v>45042</v>
      </c>
      <c r="C19" s="294" t="s">
        <v>241</v>
      </c>
      <c r="D19" s="294" t="s">
        <v>43</v>
      </c>
      <c r="E19" s="324" t="s">
        <v>226</v>
      </c>
      <c r="F19" s="333">
        <v>6998.2</v>
      </c>
      <c r="G19" s="294"/>
      <c r="H19" s="294" t="s">
        <v>186</v>
      </c>
      <c r="I19" s="294"/>
    </row>
    <row r="20" spans="2:9" ht="15" x14ac:dyDescent="0.25">
      <c r="F20" s="297">
        <f>SUM(F5:F19)</f>
        <v>63869.049999999981</v>
      </c>
    </row>
    <row r="26" spans="2:9" x14ac:dyDescent="0.2">
      <c r="F26" s="52"/>
    </row>
  </sheetData>
  <autoFilter ref="B4:I19" xr:uid="{DE2BE202-76BC-4227-BE07-49C55BCBF0AB}"/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C2:AC714"/>
  <sheetViews>
    <sheetView tabSelected="1" topLeftCell="A10" zoomScale="55" zoomScaleNormal="55" workbookViewId="0">
      <selection activeCell="L30" sqref="L30"/>
    </sheetView>
  </sheetViews>
  <sheetFormatPr defaultColWidth="12.625" defaultRowHeight="15" customHeight="1" x14ac:dyDescent="0.25"/>
  <cols>
    <col min="1" max="2" width="12.625" style="55"/>
    <col min="3" max="3" width="9.75" style="55" bestFit="1" customWidth="1"/>
    <col min="4" max="4" width="51.5" style="55" customWidth="1"/>
    <col min="5" max="5" width="17.625" style="55" customWidth="1"/>
    <col min="6" max="6" width="26.625" style="55" customWidth="1"/>
    <col min="7" max="7" width="32.625" style="55" customWidth="1"/>
    <col min="8" max="8" width="66.75" style="55" customWidth="1"/>
    <col min="9" max="9" width="26.125" style="55" customWidth="1"/>
    <col min="10" max="10" width="22.625" style="55" customWidth="1"/>
    <col min="11" max="11" width="27.125" style="125" customWidth="1"/>
    <col min="12" max="12" width="36.5" style="55" customWidth="1"/>
    <col min="13" max="13" width="24.125" style="55" bestFit="1" customWidth="1"/>
    <col min="14" max="14" width="15.75" style="55" customWidth="1"/>
    <col min="15" max="15" width="13.25" style="55" customWidth="1"/>
    <col min="16" max="16" width="11.875" style="55" customWidth="1"/>
    <col min="17" max="17" width="10" style="55" customWidth="1"/>
    <col min="18" max="18" width="8.625" style="55" bestFit="1" customWidth="1"/>
    <col min="19" max="19" width="11.125" style="55" bestFit="1" customWidth="1"/>
    <col min="20" max="20" width="8.875" style="55" customWidth="1"/>
    <col min="21" max="24" width="8" style="55" customWidth="1"/>
    <col min="25" max="25" width="7.625" style="55" customWidth="1"/>
    <col min="26" max="16384" width="12.625" style="55"/>
  </cols>
  <sheetData>
    <row r="2" spans="3:29" ht="15" customHeight="1" thickBot="1" x14ac:dyDescent="0.3">
      <c r="AB2" s="55" t="s">
        <v>106</v>
      </c>
      <c r="AC2" s="55" t="s">
        <v>105</v>
      </c>
    </row>
    <row r="3" spans="3:29" ht="87" customHeight="1" thickBot="1" x14ac:dyDescent="0.35">
      <c r="C3" s="411"/>
      <c r="D3" s="412"/>
      <c r="E3" s="412"/>
      <c r="F3" s="412"/>
      <c r="G3" s="412"/>
      <c r="H3" s="412"/>
      <c r="I3" s="412"/>
      <c r="J3" s="413"/>
      <c r="K3" s="121"/>
      <c r="L3" s="54"/>
      <c r="M3" s="54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3:29" ht="10.5" customHeight="1" x14ac:dyDescent="0.3">
      <c r="C4" s="414"/>
      <c r="D4" s="415"/>
      <c r="E4" s="415"/>
      <c r="F4" s="415"/>
      <c r="G4" s="415"/>
      <c r="H4" s="415"/>
      <c r="I4" s="415"/>
      <c r="J4" s="416"/>
      <c r="K4" s="121"/>
      <c r="L4" s="54"/>
      <c r="M4" s="54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3:29" ht="20.100000000000001" customHeight="1" x14ac:dyDescent="0.3">
      <c r="C5" s="417" t="s">
        <v>116</v>
      </c>
      <c r="D5" s="418"/>
      <c r="E5" s="418"/>
      <c r="F5" s="418"/>
      <c r="G5" s="418"/>
      <c r="H5" s="418"/>
      <c r="I5" s="418"/>
      <c r="J5" s="419"/>
      <c r="K5" s="121"/>
      <c r="L5" s="54"/>
      <c r="M5" s="54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3:29" ht="7.5" customHeight="1" thickBot="1" x14ac:dyDescent="0.35">
      <c r="C6" s="420"/>
      <c r="D6" s="421"/>
      <c r="E6" s="421"/>
      <c r="F6" s="421"/>
      <c r="G6" s="421"/>
      <c r="H6" s="421"/>
      <c r="I6" s="421"/>
      <c r="J6" s="422"/>
      <c r="K6" s="121"/>
      <c r="L6" s="54"/>
      <c r="M6" s="54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3:29" ht="20.25" customHeight="1" thickBot="1" x14ac:dyDescent="0.35">
      <c r="C7" s="423" t="s">
        <v>214</v>
      </c>
      <c r="D7" s="424"/>
      <c r="E7" s="424"/>
      <c r="F7" s="424"/>
      <c r="G7" s="424"/>
      <c r="H7" s="424"/>
      <c r="I7" s="424"/>
      <c r="J7" s="425"/>
      <c r="K7" s="121"/>
      <c r="L7" s="54"/>
      <c r="M7" s="54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3:29" ht="7.5" customHeight="1" x14ac:dyDescent="0.3">
      <c r="C8" s="393"/>
      <c r="D8" s="394"/>
      <c r="E8" s="394"/>
      <c r="F8" s="394"/>
      <c r="G8" s="394"/>
      <c r="H8" s="394"/>
      <c r="I8" s="394"/>
      <c r="J8" s="395"/>
      <c r="K8" s="121"/>
      <c r="L8" s="54"/>
      <c r="M8" s="54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3:29" ht="26.25" customHeight="1" x14ac:dyDescent="0.3">
      <c r="C9" s="396" t="s">
        <v>117</v>
      </c>
      <c r="D9" s="397"/>
      <c r="E9" s="397"/>
      <c r="F9" s="397"/>
      <c r="G9" s="397"/>
      <c r="H9" s="397"/>
      <c r="I9" s="397"/>
      <c r="J9" s="398"/>
      <c r="K9" s="121"/>
      <c r="L9" s="54"/>
      <c r="M9" s="54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3:29" ht="15" customHeight="1" x14ac:dyDescent="0.3">
      <c r="C10" s="399"/>
      <c r="D10" s="400"/>
      <c r="E10" s="400"/>
      <c r="F10" s="400"/>
      <c r="G10" s="400"/>
      <c r="H10" s="400"/>
      <c r="I10" s="400"/>
      <c r="J10" s="401"/>
      <c r="K10" s="121"/>
      <c r="L10" s="54"/>
      <c r="M10" s="54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3:29" ht="39.950000000000003" customHeight="1" x14ac:dyDescent="0.3">
      <c r="C11" s="402" t="s">
        <v>118</v>
      </c>
      <c r="D11" s="403"/>
      <c r="E11" s="403"/>
      <c r="F11" s="403"/>
      <c r="G11" s="403"/>
      <c r="H11" s="404"/>
      <c r="I11" s="219" t="s">
        <v>119</v>
      </c>
      <c r="J11" s="220" t="s">
        <v>120</v>
      </c>
      <c r="K11" s="121"/>
      <c r="L11" s="54"/>
      <c r="M11" s="54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spans="3:29" ht="39.950000000000003" customHeight="1" x14ac:dyDescent="0.3">
      <c r="C12" s="405"/>
      <c r="D12" s="406"/>
      <c r="E12" s="406"/>
      <c r="F12" s="406"/>
      <c r="G12" s="406"/>
      <c r="H12" s="407"/>
      <c r="I12" s="219" t="s">
        <v>121</v>
      </c>
      <c r="J12" s="220" t="s">
        <v>122</v>
      </c>
      <c r="K12" s="121"/>
      <c r="L12" s="54"/>
      <c r="M12" s="54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spans="3:29" ht="9" customHeight="1" thickBot="1" x14ac:dyDescent="0.35">
      <c r="C13" s="408"/>
      <c r="D13" s="409"/>
      <c r="E13" s="409"/>
      <c r="F13" s="409"/>
      <c r="G13" s="409"/>
      <c r="H13" s="409"/>
      <c r="I13" s="409"/>
      <c r="J13" s="410"/>
      <c r="K13" s="121"/>
      <c r="L13" s="54"/>
      <c r="M13" s="54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spans="3:29" ht="29.25" customHeight="1" thickBot="1" x14ac:dyDescent="0.35">
      <c r="C14" s="387" t="s">
        <v>33</v>
      </c>
      <c r="D14" s="388"/>
      <c r="E14" s="78" t="s">
        <v>34</v>
      </c>
      <c r="F14" s="391" t="s">
        <v>109</v>
      </c>
      <c r="G14" s="392"/>
      <c r="H14" s="391" t="s">
        <v>114</v>
      </c>
      <c r="I14" s="392"/>
      <c r="J14" s="56"/>
      <c r="K14" s="123" t="s">
        <v>35</v>
      </c>
      <c r="L14" s="54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spans="3:29" ht="8.25" customHeight="1" thickBot="1" x14ac:dyDescent="0.35">
      <c r="C15" s="381"/>
      <c r="D15" s="382"/>
      <c r="E15" s="382"/>
      <c r="F15" s="382"/>
      <c r="G15" s="382"/>
      <c r="H15" s="382"/>
      <c r="I15" s="382"/>
      <c r="J15" s="383"/>
      <c r="K15" s="121"/>
      <c r="L15" s="54"/>
      <c r="M15" s="54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spans="3:29" ht="63.75" customHeight="1" thickBot="1" x14ac:dyDescent="0.35">
      <c r="C16" s="389" t="s">
        <v>32</v>
      </c>
      <c r="D16" s="390"/>
      <c r="E16" s="147" t="s">
        <v>78</v>
      </c>
      <c r="F16" s="147" t="s">
        <v>36</v>
      </c>
      <c r="G16" s="147" t="s">
        <v>37</v>
      </c>
      <c r="H16" s="147" t="s">
        <v>38</v>
      </c>
      <c r="I16" s="147" t="s">
        <v>39</v>
      </c>
      <c r="J16" s="147" t="s">
        <v>40</v>
      </c>
      <c r="K16" s="124"/>
      <c r="L16" s="54"/>
      <c r="M16" s="22" t="s">
        <v>41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spans="3:25" ht="24.95" customHeight="1" x14ac:dyDescent="0.3">
      <c r="C17" s="384" t="s">
        <v>42</v>
      </c>
      <c r="D17" s="385"/>
      <c r="E17" s="385"/>
      <c r="F17" s="385"/>
      <c r="G17" s="385"/>
      <c r="H17" s="385"/>
      <c r="I17" s="385"/>
      <c r="J17" s="386"/>
      <c r="K17" s="121"/>
      <c r="L17" s="54"/>
      <c r="M17" s="54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spans="3:25" ht="24.95" customHeight="1" x14ac:dyDescent="0.3">
      <c r="C18" s="228" t="s">
        <v>113</v>
      </c>
      <c r="D18" s="228" t="s">
        <v>51</v>
      </c>
      <c r="E18" s="245">
        <v>45027</v>
      </c>
      <c r="F18" s="246" t="s">
        <v>244</v>
      </c>
      <c r="G18" s="246" t="s">
        <v>244</v>
      </c>
      <c r="H18" s="244" t="s">
        <v>157</v>
      </c>
      <c r="I18" s="229" t="s">
        <v>259</v>
      </c>
      <c r="J18" s="250">
        <v>4370.21</v>
      </c>
      <c r="K18" s="121"/>
      <c r="L18" s="54"/>
      <c r="M18" s="129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spans="3:25" ht="24.95" customHeight="1" x14ac:dyDescent="0.3">
      <c r="C19" s="228" t="s">
        <v>113</v>
      </c>
      <c r="D19" s="228" t="s">
        <v>51</v>
      </c>
      <c r="E19" s="245">
        <v>45027</v>
      </c>
      <c r="F19" s="246" t="s">
        <v>244</v>
      </c>
      <c r="G19" s="246" t="s">
        <v>244</v>
      </c>
      <c r="H19" s="243" t="s">
        <v>158</v>
      </c>
      <c r="I19" s="229" t="s">
        <v>260</v>
      </c>
      <c r="J19" s="250">
        <v>3232.31</v>
      </c>
      <c r="K19" s="121"/>
      <c r="L19" s="54"/>
      <c r="M19" s="129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spans="3:25" ht="24.95" customHeight="1" x14ac:dyDescent="0.3">
      <c r="C20" s="228" t="s">
        <v>110</v>
      </c>
      <c r="D20" s="228" t="s">
        <v>243</v>
      </c>
      <c r="E20" s="247">
        <v>45029</v>
      </c>
      <c r="F20" s="248" t="s">
        <v>218</v>
      </c>
      <c r="G20" s="228" t="s">
        <v>218</v>
      </c>
      <c r="H20" s="243" t="s">
        <v>251</v>
      </c>
      <c r="I20" s="229" t="s">
        <v>261</v>
      </c>
      <c r="J20" s="250">
        <v>3378.36</v>
      </c>
      <c r="K20" s="121"/>
      <c r="L20" s="54"/>
      <c r="M20" s="129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spans="3:25" ht="24.95" customHeight="1" x14ac:dyDescent="0.3">
      <c r="C21" s="228" t="s">
        <v>110</v>
      </c>
      <c r="D21" s="228" t="s">
        <v>243</v>
      </c>
      <c r="E21" s="247">
        <v>45035</v>
      </c>
      <c r="F21" s="248" t="s">
        <v>221</v>
      </c>
      <c r="G21" s="228" t="s">
        <v>221</v>
      </c>
      <c r="H21" s="243" t="s">
        <v>252</v>
      </c>
      <c r="I21" s="229" t="s">
        <v>262</v>
      </c>
      <c r="J21" s="250">
        <v>2887</v>
      </c>
      <c r="K21" s="121"/>
      <c r="L21" s="54"/>
      <c r="M21" s="129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spans="3:25" ht="24.95" customHeight="1" x14ac:dyDescent="0.3">
      <c r="C22" s="228" t="s">
        <v>110</v>
      </c>
      <c r="D22" s="228" t="s">
        <v>243</v>
      </c>
      <c r="E22" s="247">
        <v>45036</v>
      </c>
      <c r="F22" s="248" t="s">
        <v>222</v>
      </c>
      <c r="G22" s="228" t="s">
        <v>222</v>
      </c>
      <c r="H22" s="243" t="s">
        <v>253</v>
      </c>
      <c r="I22" s="229" t="s">
        <v>263</v>
      </c>
      <c r="J22" s="250">
        <v>537.88</v>
      </c>
      <c r="K22" s="121"/>
      <c r="L22" s="54"/>
      <c r="M22" s="129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spans="3:25" ht="24.95" customHeight="1" x14ac:dyDescent="0.3">
      <c r="C23" s="228" t="s">
        <v>110</v>
      </c>
      <c r="D23" s="228" t="s">
        <v>243</v>
      </c>
      <c r="E23" s="247">
        <v>45041</v>
      </c>
      <c r="F23" s="248" t="s">
        <v>225</v>
      </c>
      <c r="G23" s="228" t="s">
        <v>225</v>
      </c>
      <c r="H23" s="243" t="s">
        <v>255</v>
      </c>
      <c r="I23" s="229" t="s">
        <v>263</v>
      </c>
      <c r="J23" s="250">
        <v>442.56</v>
      </c>
      <c r="K23" s="121"/>
      <c r="L23" s="54"/>
      <c r="M23" s="129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spans="3:25" ht="24.95" customHeight="1" x14ac:dyDescent="0.3">
      <c r="C24" s="228" t="s">
        <v>0</v>
      </c>
      <c r="D24" s="228" t="s">
        <v>51</v>
      </c>
      <c r="E24" s="247">
        <v>45041</v>
      </c>
      <c r="F24" s="248" t="s">
        <v>244</v>
      </c>
      <c r="G24" s="228" t="s">
        <v>244</v>
      </c>
      <c r="H24" s="243" t="s">
        <v>254</v>
      </c>
      <c r="I24" s="229" t="s">
        <v>263</v>
      </c>
      <c r="J24" s="250">
        <v>875.45</v>
      </c>
      <c r="K24" s="121"/>
      <c r="L24" s="54"/>
      <c r="M24" s="129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3:25" ht="24.95" customHeight="1" x14ac:dyDescent="0.3">
      <c r="C25" s="228" t="s">
        <v>2</v>
      </c>
      <c r="D25" s="228" t="s">
        <v>43</v>
      </c>
      <c r="E25" s="247">
        <v>45042</v>
      </c>
      <c r="F25" s="248" t="s">
        <v>256</v>
      </c>
      <c r="G25" s="228" t="s">
        <v>257</v>
      </c>
      <c r="H25" s="243" t="s">
        <v>258</v>
      </c>
      <c r="I25" s="229" t="s">
        <v>263</v>
      </c>
      <c r="J25" s="250">
        <v>6998.2</v>
      </c>
      <c r="K25" s="121"/>
      <c r="L25" s="54"/>
      <c r="M25" s="129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spans="3:25" ht="24.95" customHeight="1" x14ac:dyDescent="0.3">
      <c r="C26" s="376" t="s">
        <v>44</v>
      </c>
      <c r="D26" s="377"/>
      <c r="E26" s="377"/>
      <c r="F26" s="377"/>
      <c r="G26" s="377"/>
      <c r="H26" s="377"/>
      <c r="I26" s="377"/>
      <c r="J26" s="316">
        <f>SUM(J18:J25)</f>
        <v>22721.97</v>
      </c>
      <c r="K26" s="121"/>
      <c r="L26" s="54"/>
      <c r="M26" s="54"/>
      <c r="N26" s="22"/>
      <c r="O26" s="22"/>
      <c r="P26" s="22"/>
      <c r="Q26" s="22"/>
    </row>
    <row r="27" spans="3:25" ht="24.95" customHeight="1" x14ac:dyDescent="0.3">
      <c r="C27" s="378" t="s">
        <v>45</v>
      </c>
      <c r="D27" s="379"/>
      <c r="E27" s="379"/>
      <c r="F27" s="379"/>
      <c r="G27" s="379"/>
      <c r="H27" s="379"/>
      <c r="I27" s="379"/>
      <c r="J27" s="380"/>
      <c r="K27" s="121"/>
      <c r="L27" s="54"/>
      <c r="M27" s="54"/>
      <c r="N27" s="22"/>
      <c r="O27" s="22"/>
      <c r="P27" s="22"/>
      <c r="Q27" s="22"/>
    </row>
    <row r="28" spans="3:25" ht="24.95" customHeight="1" x14ac:dyDescent="0.3">
      <c r="C28" s="230" t="s">
        <v>6</v>
      </c>
      <c r="D28" s="230" t="s">
        <v>242</v>
      </c>
      <c r="E28" s="247">
        <v>45026</v>
      </c>
      <c r="F28" s="248" t="s">
        <v>265</v>
      </c>
      <c r="G28" s="230" t="s">
        <v>246</v>
      </c>
      <c r="H28" s="336" t="s">
        <v>219</v>
      </c>
      <c r="I28" s="229" t="s">
        <v>264</v>
      </c>
      <c r="J28" s="250">
        <v>37320</v>
      </c>
      <c r="K28" s="121"/>
      <c r="L28" s="130"/>
      <c r="M28" s="129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spans="3:25" ht="24.95" customHeight="1" x14ac:dyDescent="0.3">
      <c r="C29" s="376" t="s">
        <v>44</v>
      </c>
      <c r="D29" s="377"/>
      <c r="E29" s="377"/>
      <c r="F29" s="377"/>
      <c r="G29" s="377"/>
      <c r="H29" s="377"/>
      <c r="I29" s="377"/>
      <c r="J29" s="316">
        <f>SUM(J28:J28)</f>
        <v>37320</v>
      </c>
      <c r="K29" s="121"/>
      <c r="L29" s="130"/>
      <c r="M29" s="129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spans="3:25" ht="24.95" customHeight="1" x14ac:dyDescent="0.3">
      <c r="C30" s="184" t="s">
        <v>115</v>
      </c>
      <c r="D30" s="185"/>
      <c r="E30" s="185"/>
      <c r="F30" s="185"/>
      <c r="G30" s="185"/>
      <c r="H30" s="185"/>
      <c r="I30" s="185"/>
      <c r="J30" s="196"/>
      <c r="K30" s="121"/>
      <c r="L30" s="54"/>
      <c r="M30" s="54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3:25" ht="24.95" customHeight="1" x14ac:dyDescent="0.3">
      <c r="C31" s="230" t="s">
        <v>161</v>
      </c>
      <c r="D31" s="230" t="s">
        <v>84</v>
      </c>
      <c r="E31" s="245">
        <v>45026</v>
      </c>
      <c r="F31" s="246" t="s">
        <v>247</v>
      </c>
      <c r="G31" s="228" t="s">
        <v>246</v>
      </c>
      <c r="H31" s="337" t="s">
        <v>216</v>
      </c>
      <c r="I31" s="229" t="s">
        <v>263</v>
      </c>
      <c r="J31" s="250">
        <v>238.88</v>
      </c>
      <c r="K31" s="121"/>
      <c r="L31" s="54"/>
      <c r="M31" s="54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3:25" ht="24.95" customHeight="1" x14ac:dyDescent="0.3">
      <c r="C32" s="230" t="s">
        <v>161</v>
      </c>
      <c r="D32" s="230" t="s">
        <v>84</v>
      </c>
      <c r="E32" s="245">
        <v>45041</v>
      </c>
      <c r="F32" s="246"/>
      <c r="G32" s="228" t="s">
        <v>246</v>
      </c>
      <c r="H32" s="337" t="s">
        <v>216</v>
      </c>
      <c r="I32" s="229" t="s">
        <v>263</v>
      </c>
      <c r="J32" s="250">
        <v>208.2</v>
      </c>
      <c r="K32" s="121"/>
      <c r="L32" s="54"/>
      <c r="M32" s="54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spans="3:25" ht="24.95" customHeight="1" x14ac:dyDescent="0.3">
      <c r="C33" s="376" t="s">
        <v>44</v>
      </c>
      <c r="D33" s="377"/>
      <c r="E33" s="377"/>
      <c r="F33" s="377"/>
      <c r="G33" s="377"/>
      <c r="H33" s="377"/>
      <c r="I33" s="377"/>
      <c r="J33" s="316">
        <f>SUM(J31:J32)</f>
        <v>447.08</v>
      </c>
      <c r="K33" s="121"/>
      <c r="L33" s="130"/>
      <c r="M33" s="129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spans="3:25" ht="24.95" customHeight="1" x14ac:dyDescent="0.3">
      <c r="C34" s="426" t="s">
        <v>123</v>
      </c>
      <c r="D34" s="379"/>
      <c r="E34" s="379"/>
      <c r="F34" s="379"/>
      <c r="G34" s="379"/>
      <c r="H34" s="379"/>
      <c r="I34" s="379"/>
      <c r="J34" s="380"/>
      <c r="K34" s="121"/>
      <c r="L34" s="54"/>
      <c r="M34" s="54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spans="3:25" ht="24.95" customHeight="1" x14ac:dyDescent="0.3">
      <c r="C35" s="228" t="s">
        <v>194</v>
      </c>
      <c r="D35" s="318" t="s">
        <v>83</v>
      </c>
      <c r="E35" s="245">
        <v>45026</v>
      </c>
      <c r="F35" s="246" t="s">
        <v>245</v>
      </c>
      <c r="G35" s="228" t="s">
        <v>246</v>
      </c>
      <c r="H35" s="338" t="s">
        <v>160</v>
      </c>
      <c r="I35" s="319" t="s">
        <v>263</v>
      </c>
      <c r="J35" s="250">
        <v>3000</v>
      </c>
      <c r="K35" s="121"/>
      <c r="L35" s="54"/>
      <c r="M35" s="54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spans="3:25" ht="24.95" customHeight="1" x14ac:dyDescent="0.3">
      <c r="C36" s="228" t="s">
        <v>194</v>
      </c>
      <c r="D36" s="318" t="s">
        <v>83</v>
      </c>
      <c r="E36" s="245">
        <v>45026</v>
      </c>
      <c r="F36" s="248" t="s">
        <v>248</v>
      </c>
      <c r="G36" s="228" t="s">
        <v>246</v>
      </c>
      <c r="H36" s="243" t="s">
        <v>249</v>
      </c>
      <c r="I36" s="319" t="s">
        <v>263</v>
      </c>
      <c r="J36" s="250">
        <v>240</v>
      </c>
      <c r="K36" s="121">
        <v>248.96</v>
      </c>
      <c r="L36" s="54"/>
      <c r="M36" s="54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spans="3:25" ht="24.95" customHeight="1" x14ac:dyDescent="0.3">
      <c r="C37" s="228" t="s">
        <v>194</v>
      </c>
      <c r="D37" s="318" t="s">
        <v>83</v>
      </c>
      <c r="E37" s="245">
        <v>45026</v>
      </c>
      <c r="F37" s="248" t="s">
        <v>250</v>
      </c>
      <c r="G37" s="228" t="s">
        <v>246</v>
      </c>
      <c r="H37" s="243" t="s">
        <v>249</v>
      </c>
      <c r="I37" s="319" t="s">
        <v>263</v>
      </c>
      <c r="J37" s="250">
        <v>35</v>
      </c>
      <c r="K37" s="121">
        <v>35.94</v>
      </c>
      <c r="L37" s="54"/>
      <c r="M37" s="54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spans="3:25" ht="24.95" customHeight="1" x14ac:dyDescent="0.3">
      <c r="C38" s="228" t="s">
        <v>194</v>
      </c>
      <c r="D38" s="318" t="s">
        <v>83</v>
      </c>
      <c r="E38" s="245">
        <v>45026</v>
      </c>
      <c r="F38" s="248" t="s">
        <v>256</v>
      </c>
      <c r="G38" s="228" t="s">
        <v>246</v>
      </c>
      <c r="H38" s="243" t="s">
        <v>249</v>
      </c>
      <c r="I38" s="319" t="s">
        <v>263</v>
      </c>
      <c r="J38" s="250">
        <v>105</v>
      </c>
      <c r="K38" s="121"/>
      <c r="L38" s="54"/>
      <c r="M38" s="54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spans="3:25" ht="24.95" customHeight="1" x14ac:dyDescent="0.3">
      <c r="C39" s="427" t="s">
        <v>44</v>
      </c>
      <c r="D39" s="428"/>
      <c r="E39" s="428"/>
      <c r="F39" s="428"/>
      <c r="G39" s="428"/>
      <c r="H39" s="428"/>
      <c r="I39" s="429"/>
      <c r="J39" s="316">
        <f>SUM(J35:J38)</f>
        <v>3380</v>
      </c>
      <c r="K39" s="121"/>
      <c r="L39" s="130"/>
      <c r="M39" s="129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spans="3:25" ht="24.95" customHeight="1" x14ac:dyDescent="0.3">
      <c r="C40" s="170"/>
      <c r="D40" s="169"/>
      <c r="E40" s="169"/>
      <c r="F40" s="169"/>
      <c r="G40" s="169"/>
      <c r="H40" s="169"/>
      <c r="I40" s="169"/>
      <c r="J40" s="231"/>
      <c r="K40" s="121"/>
      <c r="L40" s="54"/>
      <c r="M40" s="54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spans="3:25" ht="24.95" customHeight="1" x14ac:dyDescent="0.3">
      <c r="C41" s="170"/>
      <c r="D41" s="169"/>
      <c r="E41" s="169"/>
      <c r="F41" s="169"/>
      <c r="G41" s="169"/>
      <c r="H41" s="169"/>
      <c r="I41" s="169"/>
      <c r="J41" s="232"/>
      <c r="K41" s="121"/>
      <c r="L41" s="54"/>
      <c r="M41" s="54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spans="3:25" ht="24.95" customHeight="1" x14ac:dyDescent="0.3">
      <c r="C42" s="433" t="s">
        <v>47</v>
      </c>
      <c r="D42" s="434"/>
      <c r="E42" s="434"/>
      <c r="F42" s="434"/>
      <c r="G42" s="434"/>
      <c r="H42" s="434"/>
      <c r="I42" s="435"/>
      <c r="J42" s="317">
        <f>J26+J29+J33+J39</f>
        <v>63869.05</v>
      </c>
      <c r="K42" s="249"/>
      <c r="L42" s="54"/>
      <c r="M42" s="54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spans="3:25" ht="18" customHeight="1" x14ac:dyDescent="0.3">
      <c r="C43" s="436" t="s">
        <v>215</v>
      </c>
      <c r="D43" s="437"/>
      <c r="E43" s="437"/>
      <c r="F43" s="437"/>
      <c r="G43" s="437"/>
      <c r="H43" s="437"/>
      <c r="I43" s="437"/>
      <c r="J43" s="438"/>
      <c r="K43" s="122"/>
      <c r="L43" s="54"/>
      <c r="M43" s="54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spans="3:25" ht="18" customHeight="1" x14ac:dyDescent="0.3">
      <c r="C44" s="146"/>
      <c r="D44" s="182"/>
      <c r="E44" s="182"/>
      <c r="F44" s="182"/>
      <c r="G44" s="182"/>
      <c r="H44" s="182"/>
      <c r="I44" s="182"/>
      <c r="J44" s="183"/>
      <c r="K44" s="122"/>
      <c r="L44" s="54"/>
      <c r="M44" s="54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spans="3:25" ht="18" customHeight="1" x14ac:dyDescent="0.3">
      <c r="C45" s="146"/>
      <c r="D45" s="182"/>
      <c r="E45" s="182"/>
      <c r="F45" s="182"/>
      <c r="G45" s="182"/>
      <c r="H45" s="182"/>
      <c r="I45" s="182"/>
      <c r="J45" s="183"/>
      <c r="K45" s="122"/>
      <c r="L45" s="54"/>
      <c r="M45" s="54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spans="3:25" ht="12.75" customHeight="1" x14ac:dyDescent="0.3">
      <c r="C46" s="146"/>
      <c r="D46" s="374" t="s">
        <v>77</v>
      </c>
      <c r="E46" s="374"/>
      <c r="F46" s="374"/>
      <c r="G46" s="374"/>
      <c r="H46" s="374" t="str">
        <f>[1]Dados!$C$28</f>
        <v>Carlos Roberto Chamberlain</v>
      </c>
      <c r="I46" s="374"/>
      <c r="J46" s="439"/>
      <c r="K46" s="122"/>
      <c r="L46" s="54"/>
      <c r="M46" s="54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spans="3:25" ht="12.75" customHeight="1" x14ac:dyDescent="0.3">
      <c r="C47" s="77"/>
      <c r="D47" s="374" t="s">
        <v>79</v>
      </c>
      <c r="E47" s="374"/>
      <c r="F47" s="374"/>
      <c r="G47" s="374"/>
      <c r="H47" s="374" t="str">
        <f>[1]Dados!$C$29</f>
        <v xml:space="preserve"> CRC-RJ: 087945/04</v>
      </c>
      <c r="I47" s="374"/>
      <c r="J47" s="439"/>
      <c r="K47" s="122"/>
      <c r="L47" s="54"/>
      <c r="M47" s="54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spans="3:25" ht="12" customHeight="1" thickBot="1" x14ac:dyDescent="0.35">
      <c r="C48" s="431"/>
      <c r="D48" s="432"/>
      <c r="E48" s="432"/>
      <c r="F48" s="432"/>
      <c r="G48" s="76"/>
      <c r="H48" s="75"/>
      <c r="I48" s="75"/>
      <c r="J48" s="59"/>
      <c r="K48" s="122"/>
      <c r="L48" s="53"/>
      <c r="M48" s="54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spans="3:25" ht="16.5" customHeight="1" x14ac:dyDescent="0.3">
      <c r="C49" s="60"/>
      <c r="D49" s="60"/>
      <c r="E49" s="60"/>
      <c r="F49" s="60"/>
      <c r="G49" s="53"/>
      <c r="H49" s="430"/>
      <c r="I49" s="430"/>
      <c r="J49" s="430"/>
      <c r="K49" s="121"/>
      <c r="L49" s="53"/>
      <c r="M49" s="54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spans="3:25" ht="16.5" customHeight="1" x14ac:dyDescent="0.3">
      <c r="C50" s="53"/>
      <c r="D50" s="53"/>
      <c r="E50" s="53"/>
      <c r="F50" s="53"/>
      <c r="G50" s="53"/>
      <c r="H50" s="61"/>
      <c r="I50" s="61"/>
      <c r="J50" s="61"/>
      <c r="K50" s="121"/>
      <c r="L50" s="54"/>
      <c r="M50" s="54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spans="3:25" ht="12.75" customHeight="1" x14ac:dyDescent="0.3">
      <c r="C51" s="57"/>
      <c r="D51" s="57"/>
      <c r="E51" s="62"/>
      <c r="F51" s="57"/>
      <c r="G51" s="57"/>
      <c r="H51" s="57"/>
      <c r="I51" s="57"/>
      <c r="J51" s="57"/>
      <c r="K51" s="121"/>
      <c r="L51" s="54"/>
      <c r="M51" s="54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spans="3:25" ht="12.75" customHeight="1" x14ac:dyDescent="0.3">
      <c r="C52" s="57"/>
      <c r="D52" s="57"/>
      <c r="E52" s="62"/>
      <c r="F52" s="57"/>
      <c r="G52" s="57"/>
      <c r="H52" s="57"/>
      <c r="I52" s="57"/>
      <c r="J52" s="57"/>
      <c r="K52" s="121"/>
      <c r="L52" s="54"/>
      <c r="M52" s="54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spans="3:25" ht="12.75" customHeight="1" x14ac:dyDescent="0.3">
      <c r="C53" s="22"/>
      <c r="D53" s="22"/>
      <c r="E53" s="63"/>
      <c r="F53" s="22"/>
      <c r="G53" s="22"/>
      <c r="H53" s="22"/>
      <c r="I53" s="22"/>
      <c r="J53" s="22"/>
      <c r="K53" s="121"/>
      <c r="L53" s="54"/>
      <c r="M53" s="54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spans="3:25" ht="18.75" x14ac:dyDescent="0.3">
      <c r="C54" s="22"/>
      <c r="D54" s="22"/>
      <c r="E54" s="63"/>
      <c r="F54" s="22"/>
      <c r="G54" s="22"/>
      <c r="H54" s="22"/>
      <c r="I54" s="22"/>
      <c r="J54" s="22"/>
      <c r="K54" s="121"/>
      <c r="L54" s="54"/>
      <c r="M54" s="54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spans="3:25" ht="18.75" x14ac:dyDescent="0.3">
      <c r="C55" s="22"/>
      <c r="D55" s="22"/>
      <c r="E55" s="63"/>
      <c r="F55" s="22"/>
      <c r="G55" s="22"/>
      <c r="H55" s="22"/>
      <c r="I55" s="22"/>
      <c r="J55" s="22"/>
      <c r="K55" s="121"/>
      <c r="L55" s="54"/>
      <c r="M55" s="54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spans="3:25" ht="18.75" x14ac:dyDescent="0.3">
      <c r="C56" s="22"/>
      <c r="D56" s="22"/>
      <c r="E56" s="63"/>
      <c r="F56" s="22"/>
      <c r="G56" s="22"/>
      <c r="H56" s="22"/>
      <c r="I56" s="22"/>
      <c r="J56" s="22"/>
      <c r="K56" s="121"/>
      <c r="L56" s="54"/>
      <c r="M56" s="54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spans="3:25" ht="18.75" x14ac:dyDescent="0.3">
      <c r="C57" s="22"/>
      <c r="D57" s="22"/>
      <c r="E57" s="63"/>
      <c r="F57" s="22"/>
      <c r="G57" s="22"/>
      <c r="H57" s="22"/>
      <c r="I57" s="22"/>
      <c r="J57" s="22"/>
      <c r="K57" s="121"/>
      <c r="L57" s="54"/>
      <c r="M57" s="54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spans="3:25" ht="18.75" x14ac:dyDescent="0.3">
      <c r="C58" s="22"/>
      <c r="D58" s="22"/>
      <c r="E58" s="63"/>
      <c r="F58" s="22"/>
      <c r="G58" s="22"/>
      <c r="H58" s="22"/>
      <c r="I58" s="22"/>
      <c r="J58" s="22"/>
      <c r="K58" s="121"/>
      <c r="L58" s="54"/>
      <c r="M58" s="54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spans="3:25" ht="18.75" x14ac:dyDescent="0.3">
      <c r="C59" s="22"/>
      <c r="D59" s="22"/>
      <c r="E59" s="63"/>
      <c r="F59" s="22"/>
      <c r="G59" s="22"/>
      <c r="H59" s="22"/>
      <c r="I59" s="22"/>
      <c r="J59" s="22"/>
      <c r="K59" s="121"/>
      <c r="L59" s="54"/>
      <c r="M59" s="54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spans="3:25" ht="18.75" x14ac:dyDescent="0.3">
      <c r="C60" s="22"/>
      <c r="D60" s="22"/>
      <c r="E60" s="63"/>
      <c r="F60" s="22"/>
      <c r="G60" s="22"/>
      <c r="H60" s="22"/>
      <c r="I60" s="22"/>
      <c r="J60" s="22"/>
      <c r="K60" s="121"/>
      <c r="L60" s="54"/>
      <c r="M60" s="54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spans="3:25" ht="18.75" x14ac:dyDescent="0.3">
      <c r="C61" s="22"/>
      <c r="D61" s="22"/>
      <c r="E61" s="63"/>
      <c r="F61" s="22"/>
      <c r="G61" s="22"/>
      <c r="H61" s="22"/>
      <c r="I61" s="22"/>
      <c r="J61" s="22"/>
      <c r="K61" s="121"/>
      <c r="L61" s="54"/>
      <c r="M61" s="54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spans="3:25" ht="18.75" x14ac:dyDescent="0.3">
      <c r="C62" s="22"/>
      <c r="D62" s="22"/>
      <c r="E62" s="63"/>
      <c r="F62" s="22"/>
      <c r="G62" s="22"/>
      <c r="H62" s="22"/>
      <c r="I62" s="22"/>
      <c r="J62" s="22"/>
      <c r="K62" s="121"/>
      <c r="L62" s="54"/>
      <c r="M62" s="54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spans="3:25" ht="18.75" x14ac:dyDescent="0.3">
      <c r="C63" s="22"/>
      <c r="D63" s="22"/>
      <c r="E63" s="63"/>
      <c r="F63" s="22"/>
      <c r="G63" s="22"/>
      <c r="H63" s="22"/>
      <c r="I63" s="22"/>
      <c r="J63" s="22"/>
      <c r="K63" s="121"/>
      <c r="L63" s="54"/>
      <c r="M63" s="54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spans="3:25" ht="18.75" x14ac:dyDescent="0.3">
      <c r="C64" s="22"/>
      <c r="D64" s="22"/>
      <c r="E64" s="63"/>
      <c r="F64" s="22"/>
      <c r="G64" s="22"/>
      <c r="H64" s="22"/>
      <c r="I64" s="22"/>
      <c r="J64" s="22"/>
      <c r="K64" s="121"/>
      <c r="L64" s="54"/>
      <c r="M64" s="54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spans="3:25" ht="18.75" x14ac:dyDescent="0.3">
      <c r="C65" s="22"/>
      <c r="D65" s="22"/>
      <c r="E65" s="63"/>
      <c r="F65" s="22"/>
      <c r="G65" s="22"/>
      <c r="H65" s="22"/>
      <c r="I65" s="22"/>
      <c r="J65" s="22"/>
      <c r="K65" s="121"/>
      <c r="L65" s="54"/>
      <c r="M65" s="54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spans="3:25" ht="18.75" x14ac:dyDescent="0.3">
      <c r="C66" s="22"/>
      <c r="D66" s="22"/>
      <c r="E66" s="63"/>
      <c r="F66" s="22"/>
      <c r="G66" s="22"/>
      <c r="H66" s="22"/>
      <c r="I66" s="22"/>
      <c r="J66" s="22"/>
      <c r="K66" s="121"/>
      <c r="L66" s="54"/>
      <c r="M66" s="54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spans="3:25" ht="18.75" x14ac:dyDescent="0.3">
      <c r="C67" s="22"/>
      <c r="D67" s="22"/>
      <c r="E67" s="63"/>
      <c r="F67" s="22"/>
      <c r="G67" s="22"/>
      <c r="H67" s="22"/>
      <c r="I67" s="22"/>
      <c r="J67" s="22"/>
      <c r="K67" s="121"/>
      <c r="L67" s="54"/>
      <c r="M67" s="54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spans="3:25" ht="18.75" x14ac:dyDescent="0.3">
      <c r="C68" s="22"/>
      <c r="D68" s="22"/>
      <c r="E68" s="63"/>
      <c r="F68" s="22"/>
      <c r="G68" s="22"/>
      <c r="H68" s="22"/>
      <c r="I68" s="22"/>
      <c r="J68" s="22"/>
      <c r="K68" s="121"/>
      <c r="L68" s="54"/>
      <c r="M68" s="54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spans="3:25" ht="18.75" x14ac:dyDescent="0.3">
      <c r="C69" s="22"/>
      <c r="D69" s="22"/>
      <c r="E69" s="63"/>
      <c r="F69" s="22"/>
      <c r="G69" s="22"/>
      <c r="H69" s="22"/>
      <c r="I69" s="22"/>
      <c r="J69" s="22"/>
      <c r="K69" s="121"/>
      <c r="L69" s="54"/>
      <c r="M69" s="54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spans="3:25" ht="12.75" customHeight="1" x14ac:dyDescent="0.3">
      <c r="C70" s="22"/>
      <c r="D70" s="22"/>
      <c r="E70" s="63"/>
      <c r="F70" s="22"/>
      <c r="G70" s="22"/>
      <c r="H70" s="22"/>
      <c r="I70" s="22"/>
      <c r="J70" s="22"/>
      <c r="K70" s="121"/>
      <c r="L70" s="54"/>
      <c r="M70" s="54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spans="3:25" ht="12.75" customHeight="1" x14ac:dyDescent="0.3">
      <c r="C71" s="22"/>
      <c r="D71" s="22"/>
      <c r="E71" s="63"/>
      <c r="F71" s="22"/>
      <c r="G71" s="22"/>
      <c r="H71" s="22"/>
      <c r="I71" s="22"/>
      <c r="J71" s="22"/>
      <c r="K71" s="121"/>
      <c r="L71" s="54"/>
      <c r="M71" s="54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spans="3:25" ht="12.75" customHeight="1" x14ac:dyDescent="0.3">
      <c r="C72" s="22"/>
      <c r="D72" s="22"/>
      <c r="E72" s="63"/>
      <c r="F72" s="22"/>
      <c r="G72" s="22"/>
      <c r="H72" s="22"/>
      <c r="I72" s="22"/>
      <c r="J72" s="22"/>
      <c r="K72" s="121"/>
      <c r="L72" s="54"/>
      <c r="M72" s="54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spans="3:25" ht="12.75" customHeight="1" x14ac:dyDescent="0.3">
      <c r="C73" s="22"/>
      <c r="D73" s="22"/>
      <c r="E73" s="63"/>
      <c r="F73" s="22"/>
      <c r="G73" s="22"/>
      <c r="H73" s="22"/>
      <c r="I73" s="22"/>
      <c r="J73" s="22"/>
      <c r="K73" s="121"/>
      <c r="L73" s="54"/>
      <c r="M73" s="54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spans="3:25" ht="12.75" customHeight="1" x14ac:dyDescent="0.3">
      <c r="C74" s="22"/>
      <c r="D74" s="22"/>
      <c r="E74" s="63"/>
      <c r="F74" s="22"/>
      <c r="G74" s="22"/>
      <c r="H74" s="22"/>
      <c r="I74" s="22"/>
      <c r="J74" s="22"/>
      <c r="K74" s="121"/>
      <c r="L74" s="54"/>
      <c r="M74" s="54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spans="3:25" ht="12.75" customHeight="1" x14ac:dyDescent="0.3">
      <c r="C75" s="22"/>
      <c r="D75" s="22"/>
      <c r="E75" s="63"/>
      <c r="F75" s="22"/>
      <c r="G75" s="22"/>
      <c r="H75" s="22"/>
      <c r="I75" s="22"/>
      <c r="J75" s="22"/>
      <c r="K75" s="121"/>
      <c r="L75" s="54"/>
      <c r="M75" s="54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spans="3:25" ht="12.75" customHeight="1" x14ac:dyDescent="0.3">
      <c r="C76" s="22"/>
      <c r="D76" s="22"/>
      <c r="E76" s="63"/>
      <c r="F76" s="22"/>
      <c r="G76" s="22"/>
      <c r="H76" s="22"/>
      <c r="I76" s="22"/>
      <c r="J76" s="22"/>
      <c r="K76" s="121"/>
      <c r="L76" s="54"/>
      <c r="M76" s="54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spans="3:25" ht="12.75" customHeight="1" x14ac:dyDescent="0.3">
      <c r="C77" s="22"/>
      <c r="D77" s="22"/>
      <c r="E77" s="63"/>
      <c r="F77" s="22"/>
      <c r="G77" s="22"/>
      <c r="H77" s="22"/>
      <c r="I77" s="22"/>
      <c r="J77" s="22"/>
      <c r="K77" s="121"/>
      <c r="L77" s="54"/>
      <c r="M77" s="54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spans="3:25" ht="12.75" customHeight="1" x14ac:dyDescent="0.3">
      <c r="C78" s="22"/>
      <c r="D78" s="22"/>
      <c r="E78" s="63"/>
      <c r="F78" s="22"/>
      <c r="G78" s="22"/>
      <c r="H78" s="22"/>
      <c r="I78" s="22"/>
      <c r="J78" s="22"/>
      <c r="K78" s="121"/>
      <c r="L78" s="54"/>
      <c r="M78" s="54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spans="3:25" ht="12.75" customHeight="1" x14ac:dyDescent="0.3">
      <c r="C79" s="22"/>
      <c r="D79" s="22"/>
      <c r="E79" s="63"/>
      <c r="F79" s="22"/>
      <c r="G79" s="22"/>
      <c r="H79" s="22"/>
      <c r="I79" s="22"/>
      <c r="J79" s="22"/>
      <c r="K79" s="121"/>
      <c r="L79" s="54"/>
      <c r="M79" s="54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spans="3:25" ht="12.75" customHeight="1" x14ac:dyDescent="0.3">
      <c r="C80" s="22"/>
      <c r="D80" s="22"/>
      <c r="E80" s="63"/>
      <c r="F80" s="22"/>
      <c r="G80" s="22"/>
      <c r="H80" s="22"/>
      <c r="I80" s="22"/>
      <c r="J80" s="22"/>
      <c r="K80" s="121"/>
      <c r="L80" s="54"/>
      <c r="M80" s="54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spans="3:25" ht="12.75" customHeight="1" x14ac:dyDescent="0.3">
      <c r="C81" s="22"/>
      <c r="D81" s="22"/>
      <c r="E81" s="63"/>
      <c r="F81" s="22"/>
      <c r="G81" s="22"/>
      <c r="H81" s="22"/>
      <c r="I81" s="22"/>
      <c r="J81" s="22"/>
      <c r="K81" s="121"/>
      <c r="L81" s="54"/>
      <c r="M81" s="54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spans="3:25" ht="12.75" customHeight="1" x14ac:dyDescent="0.3">
      <c r="C82" s="22"/>
      <c r="D82" s="22"/>
      <c r="E82" s="63"/>
      <c r="F82" s="22"/>
      <c r="G82" s="22"/>
      <c r="H82" s="22"/>
      <c r="I82" s="22"/>
      <c r="J82" s="22"/>
      <c r="K82" s="121"/>
      <c r="L82" s="54"/>
      <c r="M82" s="54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spans="3:25" ht="12.75" customHeight="1" x14ac:dyDescent="0.3">
      <c r="C83" s="22"/>
      <c r="D83" s="22"/>
      <c r="E83" s="63"/>
      <c r="F83" s="22"/>
      <c r="G83" s="22"/>
      <c r="H83" s="22"/>
      <c r="I83" s="22"/>
      <c r="J83" s="22"/>
      <c r="K83" s="121"/>
      <c r="L83" s="54"/>
      <c r="M83" s="54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spans="3:25" ht="12.75" customHeight="1" x14ac:dyDescent="0.3">
      <c r="C84" s="22"/>
      <c r="D84" s="22"/>
      <c r="E84" s="63"/>
      <c r="F84" s="22"/>
      <c r="G84" s="22"/>
      <c r="H84" s="22"/>
      <c r="I84" s="22"/>
      <c r="J84" s="22"/>
      <c r="K84" s="121"/>
      <c r="L84" s="54"/>
      <c r="M84" s="54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spans="3:25" ht="12.75" customHeight="1" x14ac:dyDescent="0.3">
      <c r="C85" s="22"/>
      <c r="D85" s="22"/>
      <c r="E85" s="63"/>
      <c r="F85" s="22"/>
      <c r="G85" s="22"/>
      <c r="H85" s="22"/>
      <c r="I85" s="22"/>
      <c r="J85" s="22"/>
      <c r="K85" s="121"/>
      <c r="L85" s="54"/>
      <c r="M85" s="54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spans="3:25" ht="12.75" customHeight="1" x14ac:dyDescent="0.3">
      <c r="C86" s="22"/>
      <c r="D86" s="22"/>
      <c r="E86" s="63"/>
      <c r="F86" s="22"/>
      <c r="G86" s="22"/>
      <c r="H86" s="22"/>
      <c r="I86" s="22"/>
      <c r="J86" s="22"/>
      <c r="K86" s="121"/>
      <c r="L86" s="54"/>
      <c r="M86" s="54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spans="3:25" ht="12.75" customHeight="1" x14ac:dyDescent="0.3">
      <c r="C87" s="22"/>
      <c r="D87" s="22"/>
      <c r="E87" s="63"/>
      <c r="F87" s="22"/>
      <c r="G87" s="22"/>
      <c r="H87" s="22"/>
      <c r="I87" s="22"/>
      <c r="J87" s="22"/>
      <c r="K87" s="121"/>
      <c r="L87" s="54"/>
      <c r="M87" s="54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spans="3:25" ht="12.75" customHeight="1" x14ac:dyDescent="0.3">
      <c r="C88" s="22"/>
      <c r="D88" s="22"/>
      <c r="E88" s="63"/>
      <c r="F88" s="22"/>
      <c r="G88" s="22"/>
      <c r="H88" s="22"/>
      <c r="I88" s="22"/>
      <c r="J88" s="22"/>
      <c r="K88" s="121"/>
      <c r="L88" s="54"/>
      <c r="M88" s="54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spans="3:25" ht="12.75" customHeight="1" x14ac:dyDescent="0.3">
      <c r="C89" s="22"/>
      <c r="D89" s="22"/>
      <c r="E89" s="63"/>
      <c r="F89" s="22"/>
      <c r="G89" s="22"/>
      <c r="H89" s="22"/>
      <c r="I89" s="22"/>
      <c r="J89" s="22"/>
      <c r="K89" s="121"/>
      <c r="L89" s="54"/>
      <c r="M89" s="54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spans="3:25" ht="12.75" customHeight="1" x14ac:dyDescent="0.3">
      <c r="C90" s="22"/>
      <c r="D90" s="22"/>
      <c r="E90" s="63"/>
      <c r="F90" s="22"/>
      <c r="G90" s="22"/>
      <c r="H90" s="22"/>
      <c r="I90" s="22"/>
      <c r="J90" s="22"/>
      <c r="K90" s="121"/>
      <c r="L90" s="54"/>
      <c r="M90" s="54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spans="3:25" ht="12.75" customHeight="1" x14ac:dyDescent="0.3">
      <c r="C91" s="22"/>
      <c r="D91" s="22"/>
      <c r="E91" s="63"/>
      <c r="F91" s="22"/>
      <c r="G91" s="22"/>
      <c r="H91" s="22"/>
      <c r="I91" s="22"/>
      <c r="J91" s="22"/>
      <c r="K91" s="121"/>
      <c r="L91" s="54"/>
      <c r="M91" s="54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spans="3:25" ht="12.75" customHeight="1" x14ac:dyDescent="0.3">
      <c r="C92" s="22"/>
      <c r="D92" s="22"/>
      <c r="E92" s="63"/>
      <c r="F92" s="22"/>
      <c r="G92" s="22"/>
      <c r="H92" s="22"/>
      <c r="I92" s="22"/>
      <c r="J92" s="22"/>
      <c r="K92" s="121"/>
      <c r="L92" s="54"/>
      <c r="M92" s="54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spans="3:25" ht="12.75" customHeight="1" x14ac:dyDescent="0.3">
      <c r="C93" s="22"/>
      <c r="D93" s="22"/>
      <c r="E93" s="63"/>
      <c r="F93" s="22"/>
      <c r="G93" s="22"/>
      <c r="H93" s="22"/>
      <c r="I93" s="22"/>
      <c r="J93" s="22"/>
      <c r="K93" s="121"/>
      <c r="L93" s="54"/>
      <c r="M93" s="54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 spans="3:25" ht="12.75" customHeight="1" x14ac:dyDescent="0.3">
      <c r="C94" s="22"/>
      <c r="D94" s="22"/>
      <c r="E94" s="63"/>
      <c r="F94" s="22"/>
      <c r="G94" s="22"/>
      <c r="H94" s="22"/>
      <c r="I94" s="22"/>
      <c r="J94" s="22"/>
      <c r="K94" s="121"/>
      <c r="L94" s="54"/>
      <c r="M94" s="54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spans="3:25" ht="12.75" customHeight="1" x14ac:dyDescent="0.3">
      <c r="C95" s="22"/>
      <c r="D95" s="22"/>
      <c r="E95" s="63"/>
      <c r="F95" s="22"/>
      <c r="G95" s="22"/>
      <c r="H95" s="22"/>
      <c r="I95" s="22"/>
      <c r="J95" s="22"/>
      <c r="K95" s="121"/>
      <c r="L95" s="54"/>
      <c r="M95" s="54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spans="3:25" ht="12.75" customHeight="1" x14ac:dyDescent="0.3">
      <c r="C96" s="22"/>
      <c r="D96" s="22"/>
      <c r="E96" s="63"/>
      <c r="F96" s="22"/>
      <c r="G96" s="22"/>
      <c r="H96" s="22"/>
      <c r="I96" s="22"/>
      <c r="J96" s="22"/>
      <c r="K96" s="121"/>
      <c r="L96" s="54"/>
      <c r="M96" s="54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spans="3:25" ht="12.75" customHeight="1" x14ac:dyDescent="0.3">
      <c r="C97" s="22"/>
      <c r="D97" s="22"/>
      <c r="E97" s="63"/>
      <c r="F97" s="22"/>
      <c r="G97" s="22"/>
      <c r="H97" s="22"/>
      <c r="I97" s="22"/>
      <c r="J97" s="22"/>
      <c r="K97" s="121"/>
      <c r="L97" s="54"/>
      <c r="M97" s="54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spans="3:25" ht="12.75" customHeight="1" x14ac:dyDescent="0.3">
      <c r="C98" s="22"/>
      <c r="D98" s="22"/>
      <c r="E98" s="63"/>
      <c r="F98" s="22"/>
      <c r="G98" s="22"/>
      <c r="H98" s="22"/>
      <c r="I98" s="22"/>
      <c r="J98" s="22"/>
      <c r="K98" s="121"/>
      <c r="L98" s="54"/>
      <c r="M98" s="54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spans="3:25" ht="12.75" customHeight="1" x14ac:dyDescent="0.3">
      <c r="C99" s="22"/>
      <c r="D99" s="22"/>
      <c r="E99" s="63"/>
      <c r="F99" s="22"/>
      <c r="G99" s="22"/>
      <c r="H99" s="22"/>
      <c r="I99" s="22"/>
      <c r="J99" s="22"/>
      <c r="K99" s="121"/>
      <c r="L99" s="54"/>
      <c r="M99" s="54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spans="3:25" ht="12.75" customHeight="1" x14ac:dyDescent="0.3">
      <c r="C100" s="22"/>
      <c r="D100" s="22"/>
      <c r="E100" s="63"/>
      <c r="F100" s="22"/>
      <c r="G100" s="22"/>
      <c r="H100" s="22"/>
      <c r="I100" s="22"/>
      <c r="J100" s="22"/>
      <c r="K100" s="121"/>
      <c r="L100" s="54"/>
      <c r="M100" s="54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spans="3:25" ht="12.75" customHeight="1" x14ac:dyDescent="0.3">
      <c r="C101" s="22"/>
      <c r="D101" s="22"/>
      <c r="E101" s="63"/>
      <c r="F101" s="22"/>
      <c r="G101" s="22"/>
      <c r="H101" s="22"/>
      <c r="I101" s="22"/>
      <c r="J101" s="22"/>
      <c r="K101" s="121"/>
      <c r="L101" s="54"/>
      <c r="M101" s="54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spans="3:25" ht="12.75" customHeight="1" x14ac:dyDescent="0.3">
      <c r="C102" s="22"/>
      <c r="D102" s="22"/>
      <c r="E102" s="63"/>
      <c r="F102" s="22"/>
      <c r="G102" s="22"/>
      <c r="H102" s="22"/>
      <c r="I102" s="22"/>
      <c r="J102" s="22"/>
      <c r="K102" s="121"/>
      <c r="L102" s="54"/>
      <c r="M102" s="54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spans="3:25" ht="12.75" customHeight="1" x14ac:dyDescent="0.3">
      <c r="C103" s="22"/>
      <c r="D103" s="22"/>
      <c r="E103" s="63"/>
      <c r="F103" s="22"/>
      <c r="G103" s="22"/>
      <c r="H103" s="22"/>
      <c r="I103" s="22"/>
      <c r="J103" s="22"/>
      <c r="K103" s="121"/>
      <c r="L103" s="54"/>
      <c r="M103" s="54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spans="3:25" ht="12.75" customHeight="1" x14ac:dyDescent="0.3">
      <c r="C104" s="22"/>
      <c r="D104" s="22"/>
      <c r="E104" s="63"/>
      <c r="F104" s="22"/>
      <c r="G104" s="22"/>
      <c r="H104" s="22"/>
      <c r="I104" s="22"/>
      <c r="J104" s="22"/>
      <c r="K104" s="121"/>
      <c r="L104" s="54"/>
      <c r="M104" s="54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spans="3:25" ht="12.75" customHeight="1" x14ac:dyDescent="0.3">
      <c r="C105" s="22"/>
      <c r="D105" s="22"/>
      <c r="E105" s="63"/>
      <c r="F105" s="22"/>
      <c r="G105" s="22"/>
      <c r="H105" s="22"/>
      <c r="I105" s="22"/>
      <c r="J105" s="22"/>
      <c r="K105" s="121"/>
      <c r="L105" s="54"/>
      <c r="M105" s="54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spans="3:25" ht="12.75" customHeight="1" x14ac:dyDescent="0.3">
      <c r="C106" s="22"/>
      <c r="D106" s="22"/>
      <c r="E106" s="63"/>
      <c r="F106" s="22"/>
      <c r="G106" s="22"/>
      <c r="H106" s="22"/>
      <c r="I106" s="22"/>
      <c r="J106" s="22"/>
      <c r="K106" s="121"/>
      <c r="L106" s="54"/>
      <c r="M106" s="54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spans="3:25" ht="12.75" customHeight="1" x14ac:dyDescent="0.3">
      <c r="C107" s="22"/>
      <c r="D107" s="22"/>
      <c r="E107" s="63"/>
      <c r="F107" s="22"/>
      <c r="G107" s="22"/>
      <c r="H107" s="22"/>
      <c r="I107" s="22"/>
      <c r="J107" s="22"/>
      <c r="K107" s="121"/>
      <c r="L107" s="54"/>
      <c r="M107" s="54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spans="3:25" ht="12.75" customHeight="1" x14ac:dyDescent="0.3">
      <c r="C108" s="22"/>
      <c r="D108" s="22"/>
      <c r="E108" s="63"/>
      <c r="F108" s="22"/>
      <c r="G108" s="22"/>
      <c r="H108" s="22"/>
      <c r="I108" s="22"/>
      <c r="J108" s="22"/>
      <c r="K108" s="121"/>
      <c r="L108" s="54"/>
      <c r="M108" s="54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spans="3:25" ht="12.75" customHeight="1" x14ac:dyDescent="0.3">
      <c r="C109" s="22"/>
      <c r="D109" s="22"/>
      <c r="E109" s="63"/>
      <c r="F109" s="22"/>
      <c r="G109" s="22"/>
      <c r="H109" s="22"/>
      <c r="I109" s="22"/>
      <c r="J109" s="22"/>
      <c r="K109" s="121"/>
      <c r="L109" s="54"/>
      <c r="M109" s="54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spans="3:25" ht="12.75" customHeight="1" x14ac:dyDescent="0.3">
      <c r="C110" s="22"/>
      <c r="D110" s="22"/>
      <c r="E110" s="63"/>
      <c r="F110" s="22"/>
      <c r="G110" s="22"/>
      <c r="H110" s="22"/>
      <c r="I110" s="22"/>
      <c r="J110" s="22"/>
      <c r="K110" s="121"/>
      <c r="L110" s="54"/>
      <c r="M110" s="54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spans="3:25" ht="12.75" customHeight="1" x14ac:dyDescent="0.3">
      <c r="C111" s="22"/>
      <c r="D111" s="22"/>
      <c r="E111" s="63"/>
      <c r="F111" s="22"/>
      <c r="G111" s="22"/>
      <c r="H111" s="22"/>
      <c r="I111" s="22"/>
      <c r="J111" s="22"/>
      <c r="K111" s="121"/>
      <c r="L111" s="54"/>
      <c r="M111" s="54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spans="3:25" ht="12.75" customHeight="1" x14ac:dyDescent="0.3">
      <c r="C112" s="22"/>
      <c r="D112" s="22"/>
      <c r="E112" s="63"/>
      <c r="F112" s="22"/>
      <c r="G112" s="22"/>
      <c r="H112" s="22"/>
      <c r="I112" s="22"/>
      <c r="J112" s="22"/>
      <c r="K112" s="121"/>
      <c r="L112" s="54"/>
      <c r="M112" s="54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 spans="3:25" ht="12.75" customHeight="1" x14ac:dyDescent="0.3">
      <c r="C113" s="22"/>
      <c r="D113" s="22"/>
      <c r="E113" s="63"/>
      <c r="F113" s="22"/>
      <c r="G113" s="22"/>
      <c r="H113" s="22"/>
      <c r="I113" s="22"/>
      <c r="J113" s="22"/>
      <c r="K113" s="121"/>
      <c r="L113" s="54"/>
      <c r="M113" s="54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spans="3:25" ht="12.75" customHeight="1" x14ac:dyDescent="0.3">
      <c r="C114" s="22"/>
      <c r="D114" s="22"/>
      <c r="E114" s="63"/>
      <c r="F114" s="22"/>
      <c r="G114" s="22"/>
      <c r="H114" s="22"/>
      <c r="I114" s="22"/>
      <c r="J114" s="22"/>
      <c r="K114" s="121"/>
      <c r="L114" s="54"/>
      <c r="M114" s="54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spans="3:25" ht="12.75" customHeight="1" x14ac:dyDescent="0.3">
      <c r="C115" s="22"/>
      <c r="D115" s="22"/>
      <c r="E115" s="63"/>
      <c r="F115" s="22"/>
      <c r="G115" s="22"/>
      <c r="H115" s="22"/>
      <c r="I115" s="22"/>
      <c r="J115" s="22"/>
      <c r="K115" s="121"/>
      <c r="L115" s="54"/>
      <c r="M115" s="54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spans="3:25" ht="12.75" customHeight="1" x14ac:dyDescent="0.3">
      <c r="C116" s="22"/>
      <c r="D116" s="22"/>
      <c r="E116" s="63"/>
      <c r="F116" s="22"/>
      <c r="G116" s="22"/>
      <c r="H116" s="22"/>
      <c r="I116" s="22"/>
      <c r="J116" s="22"/>
      <c r="K116" s="121"/>
      <c r="L116" s="54"/>
      <c r="M116" s="54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spans="3:25" ht="12.75" customHeight="1" x14ac:dyDescent="0.3">
      <c r="C117" s="22"/>
      <c r="D117" s="22"/>
      <c r="E117" s="63"/>
      <c r="F117" s="22"/>
      <c r="G117" s="22"/>
      <c r="H117" s="22"/>
      <c r="I117" s="22"/>
      <c r="J117" s="22"/>
      <c r="K117" s="121"/>
      <c r="L117" s="54"/>
      <c r="M117" s="54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spans="3:25" ht="12.75" customHeight="1" x14ac:dyDescent="0.3">
      <c r="C118" s="22"/>
      <c r="D118" s="22"/>
      <c r="E118" s="63"/>
      <c r="F118" s="22"/>
      <c r="G118" s="22"/>
      <c r="H118" s="22"/>
      <c r="I118" s="22"/>
      <c r="J118" s="22"/>
      <c r="K118" s="121"/>
      <c r="L118" s="54"/>
      <c r="M118" s="54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spans="3:25" ht="12.75" customHeight="1" x14ac:dyDescent="0.3">
      <c r="C119" s="22"/>
      <c r="D119" s="22"/>
      <c r="E119" s="63"/>
      <c r="F119" s="22"/>
      <c r="G119" s="22"/>
      <c r="H119" s="22"/>
      <c r="I119" s="22"/>
      <c r="J119" s="22"/>
      <c r="K119" s="121"/>
      <c r="L119" s="54"/>
      <c r="M119" s="54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 spans="3:25" ht="12.75" customHeight="1" x14ac:dyDescent="0.3">
      <c r="C120" s="22"/>
      <c r="D120" s="22"/>
      <c r="E120" s="63"/>
      <c r="F120" s="22"/>
      <c r="G120" s="22"/>
      <c r="H120" s="22"/>
      <c r="I120" s="22"/>
      <c r="J120" s="22"/>
      <c r="K120" s="121"/>
      <c r="L120" s="54"/>
      <c r="M120" s="54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 spans="3:25" ht="12.75" customHeight="1" x14ac:dyDescent="0.3">
      <c r="C121" s="22"/>
      <c r="D121" s="22"/>
      <c r="E121" s="63"/>
      <c r="F121" s="22"/>
      <c r="G121" s="22"/>
      <c r="H121" s="22"/>
      <c r="I121" s="22"/>
      <c r="J121" s="22"/>
      <c r="K121" s="121"/>
      <c r="L121" s="54"/>
      <c r="M121" s="54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 spans="3:25" ht="12.75" customHeight="1" x14ac:dyDescent="0.3">
      <c r="C122" s="22"/>
      <c r="D122" s="22"/>
      <c r="E122" s="63"/>
      <c r="F122" s="22"/>
      <c r="G122" s="22"/>
      <c r="H122" s="22"/>
      <c r="I122" s="22"/>
      <c r="J122" s="22"/>
      <c r="K122" s="121"/>
      <c r="L122" s="54"/>
      <c r="M122" s="54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spans="3:25" ht="12.75" customHeight="1" x14ac:dyDescent="0.3">
      <c r="C123" s="22"/>
      <c r="D123" s="22"/>
      <c r="E123" s="63"/>
      <c r="F123" s="22"/>
      <c r="G123" s="22"/>
      <c r="H123" s="22"/>
      <c r="I123" s="22"/>
      <c r="J123" s="22"/>
      <c r="K123" s="121"/>
      <c r="L123" s="54"/>
      <c r="M123" s="54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spans="3:25" ht="12.75" customHeight="1" x14ac:dyDescent="0.3">
      <c r="C124" s="22"/>
      <c r="D124" s="22"/>
      <c r="E124" s="63"/>
      <c r="F124" s="22"/>
      <c r="G124" s="22"/>
      <c r="H124" s="22"/>
      <c r="I124" s="22"/>
      <c r="J124" s="22"/>
      <c r="K124" s="121"/>
      <c r="L124" s="54"/>
      <c r="M124" s="54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spans="3:25" ht="12.75" customHeight="1" x14ac:dyDescent="0.3">
      <c r="C125" s="22"/>
      <c r="D125" s="22"/>
      <c r="E125" s="63"/>
      <c r="F125" s="22"/>
      <c r="G125" s="22"/>
      <c r="H125" s="22"/>
      <c r="I125" s="22"/>
      <c r="J125" s="22"/>
      <c r="K125" s="121"/>
      <c r="L125" s="54"/>
      <c r="M125" s="54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spans="3:25" ht="12.75" customHeight="1" x14ac:dyDescent="0.3">
      <c r="C126" s="22"/>
      <c r="D126" s="22"/>
      <c r="E126" s="63"/>
      <c r="F126" s="22"/>
      <c r="G126" s="22"/>
      <c r="H126" s="22"/>
      <c r="I126" s="22"/>
      <c r="J126" s="22"/>
      <c r="K126" s="121"/>
      <c r="L126" s="54"/>
      <c r="M126" s="54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spans="3:25" ht="12.75" customHeight="1" x14ac:dyDescent="0.3">
      <c r="C127" s="22"/>
      <c r="D127" s="22"/>
      <c r="E127" s="63"/>
      <c r="F127" s="22"/>
      <c r="G127" s="22"/>
      <c r="H127" s="22"/>
      <c r="I127" s="22"/>
      <c r="J127" s="22"/>
      <c r="K127" s="121"/>
      <c r="L127" s="54"/>
      <c r="M127" s="54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spans="3:25" ht="12.75" customHeight="1" x14ac:dyDescent="0.3">
      <c r="C128" s="22"/>
      <c r="D128" s="22"/>
      <c r="E128" s="63"/>
      <c r="F128" s="22"/>
      <c r="G128" s="22"/>
      <c r="H128" s="22"/>
      <c r="I128" s="22"/>
      <c r="J128" s="22"/>
      <c r="K128" s="121"/>
      <c r="L128" s="54"/>
      <c r="M128" s="54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spans="3:25" ht="12.75" customHeight="1" x14ac:dyDescent="0.3">
      <c r="C129" s="22"/>
      <c r="D129" s="22"/>
      <c r="E129" s="63"/>
      <c r="F129" s="22"/>
      <c r="G129" s="22"/>
      <c r="H129" s="22"/>
      <c r="I129" s="22"/>
      <c r="J129" s="22"/>
      <c r="K129" s="121"/>
      <c r="L129" s="54"/>
      <c r="M129" s="54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spans="3:25" ht="12.75" customHeight="1" x14ac:dyDescent="0.3">
      <c r="C130" s="22"/>
      <c r="D130" s="22"/>
      <c r="E130" s="63"/>
      <c r="F130" s="22"/>
      <c r="G130" s="22"/>
      <c r="H130" s="22"/>
      <c r="I130" s="22"/>
      <c r="J130" s="22"/>
      <c r="K130" s="121"/>
      <c r="L130" s="54"/>
      <c r="M130" s="54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spans="3:25" ht="12.75" customHeight="1" x14ac:dyDescent="0.3">
      <c r="C131" s="22"/>
      <c r="D131" s="22"/>
      <c r="E131" s="63"/>
      <c r="F131" s="22"/>
      <c r="G131" s="22"/>
      <c r="H131" s="22"/>
      <c r="I131" s="22"/>
      <c r="J131" s="22"/>
      <c r="K131" s="121"/>
      <c r="L131" s="54"/>
      <c r="M131" s="54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spans="3:25" ht="12.75" customHeight="1" x14ac:dyDescent="0.3">
      <c r="C132" s="22"/>
      <c r="D132" s="22"/>
      <c r="E132" s="63"/>
      <c r="F132" s="22"/>
      <c r="G132" s="22"/>
      <c r="H132" s="22"/>
      <c r="I132" s="22"/>
      <c r="J132" s="22"/>
      <c r="K132" s="121"/>
      <c r="L132" s="54"/>
      <c r="M132" s="54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spans="3:25" ht="12.75" customHeight="1" x14ac:dyDescent="0.3">
      <c r="C133" s="22"/>
      <c r="D133" s="22"/>
      <c r="E133" s="63"/>
      <c r="F133" s="22"/>
      <c r="G133" s="22"/>
      <c r="H133" s="22"/>
      <c r="I133" s="22"/>
      <c r="J133" s="22"/>
      <c r="K133" s="121"/>
      <c r="L133" s="54"/>
      <c r="M133" s="54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spans="3:25" ht="12.75" customHeight="1" x14ac:dyDescent="0.3">
      <c r="C134" s="22"/>
      <c r="D134" s="22"/>
      <c r="E134" s="63"/>
      <c r="F134" s="22"/>
      <c r="G134" s="22"/>
      <c r="H134" s="22"/>
      <c r="I134" s="22"/>
      <c r="J134" s="22"/>
      <c r="K134" s="121"/>
      <c r="L134" s="54"/>
      <c r="M134" s="54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spans="3:25" ht="12.75" customHeight="1" x14ac:dyDescent="0.3">
      <c r="C135" s="22"/>
      <c r="D135" s="22"/>
      <c r="E135" s="63"/>
      <c r="F135" s="22"/>
      <c r="G135" s="22"/>
      <c r="H135" s="22"/>
      <c r="I135" s="22"/>
      <c r="J135" s="22"/>
      <c r="K135" s="121"/>
      <c r="L135" s="54"/>
      <c r="M135" s="54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spans="3:25" ht="12.75" customHeight="1" x14ac:dyDescent="0.3">
      <c r="C136" s="22"/>
      <c r="D136" s="22"/>
      <c r="E136" s="63"/>
      <c r="F136" s="22"/>
      <c r="G136" s="22"/>
      <c r="H136" s="22"/>
      <c r="I136" s="22"/>
      <c r="J136" s="22"/>
      <c r="K136" s="121"/>
      <c r="L136" s="54"/>
      <c r="M136" s="54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spans="3:25" ht="12.75" customHeight="1" x14ac:dyDescent="0.3">
      <c r="C137" s="22"/>
      <c r="D137" s="22"/>
      <c r="E137" s="63"/>
      <c r="F137" s="22"/>
      <c r="G137" s="22"/>
      <c r="H137" s="22"/>
      <c r="I137" s="22"/>
      <c r="J137" s="22"/>
      <c r="K137" s="121"/>
      <c r="L137" s="54"/>
      <c r="M137" s="54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spans="3:25" ht="12.75" customHeight="1" x14ac:dyDescent="0.3">
      <c r="C138" s="22"/>
      <c r="D138" s="22"/>
      <c r="E138" s="63"/>
      <c r="F138" s="22"/>
      <c r="G138" s="22"/>
      <c r="H138" s="22"/>
      <c r="I138" s="22"/>
      <c r="J138" s="22"/>
      <c r="K138" s="121"/>
      <c r="L138" s="54"/>
      <c r="M138" s="54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spans="3:25" ht="12.75" customHeight="1" x14ac:dyDescent="0.3">
      <c r="C139" s="22"/>
      <c r="D139" s="22"/>
      <c r="E139" s="63"/>
      <c r="F139" s="22"/>
      <c r="G139" s="22"/>
      <c r="H139" s="22"/>
      <c r="I139" s="22"/>
      <c r="J139" s="22"/>
      <c r="K139" s="121"/>
      <c r="L139" s="54"/>
      <c r="M139" s="54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spans="3:25" ht="12.75" customHeight="1" x14ac:dyDescent="0.3">
      <c r="C140" s="22"/>
      <c r="D140" s="22"/>
      <c r="E140" s="63"/>
      <c r="F140" s="22"/>
      <c r="G140" s="22"/>
      <c r="H140" s="22"/>
      <c r="I140" s="22"/>
      <c r="J140" s="22"/>
      <c r="K140" s="121"/>
      <c r="L140" s="54"/>
      <c r="M140" s="54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spans="3:25" ht="12.75" customHeight="1" x14ac:dyDescent="0.3">
      <c r="C141" s="22"/>
      <c r="D141" s="22"/>
      <c r="E141" s="63"/>
      <c r="F141" s="22"/>
      <c r="G141" s="22"/>
      <c r="H141" s="22"/>
      <c r="I141" s="22"/>
      <c r="J141" s="22"/>
      <c r="K141" s="121"/>
      <c r="L141" s="54"/>
      <c r="M141" s="54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spans="3:25" ht="12.75" customHeight="1" x14ac:dyDescent="0.3">
      <c r="C142" s="22"/>
      <c r="D142" s="22"/>
      <c r="E142" s="63"/>
      <c r="F142" s="22"/>
      <c r="G142" s="22"/>
      <c r="H142" s="22"/>
      <c r="I142" s="22"/>
      <c r="J142" s="22"/>
      <c r="K142" s="121"/>
      <c r="L142" s="54"/>
      <c r="M142" s="54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spans="3:25" ht="12.75" customHeight="1" x14ac:dyDescent="0.3">
      <c r="C143" s="22"/>
      <c r="D143" s="22"/>
      <c r="E143" s="63"/>
      <c r="F143" s="22"/>
      <c r="G143" s="22"/>
      <c r="H143" s="22"/>
      <c r="I143" s="22"/>
      <c r="J143" s="22"/>
      <c r="K143" s="121"/>
      <c r="L143" s="54"/>
      <c r="M143" s="54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spans="3:25" ht="12.75" customHeight="1" x14ac:dyDescent="0.3">
      <c r="C144" s="22"/>
      <c r="D144" s="22"/>
      <c r="E144" s="63"/>
      <c r="F144" s="22"/>
      <c r="G144" s="22"/>
      <c r="H144" s="22"/>
      <c r="I144" s="22"/>
      <c r="J144" s="22"/>
      <c r="K144" s="121"/>
      <c r="L144" s="54"/>
      <c r="M144" s="54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spans="3:25" ht="12.75" customHeight="1" x14ac:dyDescent="0.3">
      <c r="C145" s="22"/>
      <c r="D145" s="22"/>
      <c r="E145" s="63"/>
      <c r="F145" s="22"/>
      <c r="G145" s="22"/>
      <c r="H145" s="22"/>
      <c r="I145" s="22"/>
      <c r="J145" s="22"/>
      <c r="K145" s="121"/>
      <c r="L145" s="54"/>
      <c r="M145" s="54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spans="3:25" ht="12.75" customHeight="1" x14ac:dyDescent="0.3">
      <c r="C146" s="22"/>
      <c r="D146" s="22"/>
      <c r="E146" s="63"/>
      <c r="F146" s="22"/>
      <c r="G146" s="22"/>
      <c r="H146" s="22"/>
      <c r="I146" s="22"/>
      <c r="J146" s="22"/>
      <c r="K146" s="121"/>
      <c r="L146" s="54"/>
      <c r="M146" s="54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spans="3:25" ht="12.75" customHeight="1" x14ac:dyDescent="0.3">
      <c r="C147" s="22"/>
      <c r="D147" s="22"/>
      <c r="E147" s="63"/>
      <c r="F147" s="22"/>
      <c r="G147" s="22"/>
      <c r="H147" s="22"/>
      <c r="I147" s="22"/>
      <c r="J147" s="22"/>
      <c r="K147" s="121"/>
      <c r="L147" s="54"/>
      <c r="M147" s="54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spans="3:25" ht="12.75" customHeight="1" x14ac:dyDescent="0.3">
      <c r="C148" s="22"/>
      <c r="D148" s="22"/>
      <c r="E148" s="63"/>
      <c r="F148" s="22"/>
      <c r="G148" s="22"/>
      <c r="H148" s="22"/>
      <c r="I148" s="22"/>
      <c r="J148" s="22"/>
      <c r="K148" s="121"/>
      <c r="L148" s="54"/>
      <c r="M148" s="54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spans="3:25" ht="12.75" customHeight="1" x14ac:dyDescent="0.3">
      <c r="C149" s="22"/>
      <c r="D149" s="22"/>
      <c r="E149" s="63"/>
      <c r="F149" s="22"/>
      <c r="G149" s="22"/>
      <c r="H149" s="22"/>
      <c r="I149" s="22"/>
      <c r="J149" s="22"/>
      <c r="K149" s="121"/>
      <c r="L149" s="54"/>
      <c r="M149" s="54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spans="3:25" ht="12.75" customHeight="1" x14ac:dyDescent="0.3">
      <c r="C150" s="22"/>
      <c r="D150" s="22"/>
      <c r="E150" s="63"/>
      <c r="F150" s="22"/>
      <c r="G150" s="22"/>
      <c r="H150" s="22"/>
      <c r="I150" s="22"/>
      <c r="J150" s="22"/>
      <c r="K150" s="121"/>
      <c r="L150" s="54"/>
      <c r="M150" s="54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spans="3:25" ht="12.75" customHeight="1" x14ac:dyDescent="0.3">
      <c r="C151" s="22"/>
      <c r="D151" s="22"/>
      <c r="E151" s="63"/>
      <c r="F151" s="22"/>
      <c r="G151" s="22"/>
      <c r="H151" s="22"/>
      <c r="I151" s="22"/>
      <c r="J151" s="22"/>
      <c r="K151" s="121"/>
      <c r="L151" s="54"/>
      <c r="M151" s="54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spans="3:25" ht="12.75" customHeight="1" x14ac:dyDescent="0.3">
      <c r="C152" s="22"/>
      <c r="D152" s="22"/>
      <c r="E152" s="63"/>
      <c r="F152" s="22"/>
      <c r="G152" s="22"/>
      <c r="H152" s="22"/>
      <c r="I152" s="22"/>
      <c r="J152" s="22"/>
      <c r="K152" s="121"/>
      <c r="L152" s="54"/>
      <c r="M152" s="54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spans="3:25" ht="12.75" customHeight="1" x14ac:dyDescent="0.3">
      <c r="C153" s="22"/>
      <c r="D153" s="22"/>
      <c r="E153" s="63"/>
      <c r="F153" s="22"/>
      <c r="G153" s="22"/>
      <c r="H153" s="22"/>
      <c r="I153" s="22"/>
      <c r="J153" s="22"/>
      <c r="K153" s="121"/>
      <c r="L153" s="54"/>
      <c r="M153" s="54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spans="3:25" ht="12.75" customHeight="1" x14ac:dyDescent="0.3">
      <c r="C154" s="22"/>
      <c r="D154" s="22"/>
      <c r="E154" s="63"/>
      <c r="F154" s="22"/>
      <c r="G154" s="22"/>
      <c r="H154" s="22"/>
      <c r="I154" s="22"/>
      <c r="J154" s="22"/>
      <c r="K154" s="121"/>
      <c r="L154" s="54"/>
      <c r="M154" s="54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spans="3:25" ht="12.75" customHeight="1" x14ac:dyDescent="0.3">
      <c r="C155" s="22"/>
      <c r="D155" s="22"/>
      <c r="E155" s="63"/>
      <c r="F155" s="22"/>
      <c r="G155" s="22"/>
      <c r="H155" s="22"/>
      <c r="I155" s="22"/>
      <c r="J155" s="22"/>
      <c r="K155" s="121"/>
      <c r="L155" s="54"/>
      <c r="M155" s="54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spans="3:25" ht="12.75" customHeight="1" x14ac:dyDescent="0.3">
      <c r="C156" s="22"/>
      <c r="D156" s="22"/>
      <c r="E156" s="63"/>
      <c r="F156" s="22"/>
      <c r="G156" s="22"/>
      <c r="H156" s="22"/>
      <c r="I156" s="22"/>
      <c r="J156" s="22"/>
      <c r="K156" s="121"/>
      <c r="L156" s="54"/>
      <c r="M156" s="54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spans="3:25" ht="12.75" customHeight="1" x14ac:dyDescent="0.3">
      <c r="C157" s="22"/>
      <c r="D157" s="22"/>
      <c r="E157" s="63"/>
      <c r="F157" s="22"/>
      <c r="G157" s="22"/>
      <c r="H157" s="22"/>
      <c r="I157" s="22"/>
      <c r="J157" s="22"/>
      <c r="K157" s="121"/>
      <c r="L157" s="54"/>
      <c r="M157" s="54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spans="3:25" ht="12.75" customHeight="1" x14ac:dyDescent="0.3">
      <c r="C158" s="22"/>
      <c r="D158" s="22"/>
      <c r="E158" s="63"/>
      <c r="F158" s="22"/>
      <c r="G158" s="22"/>
      <c r="H158" s="22"/>
      <c r="I158" s="22"/>
      <c r="J158" s="22"/>
      <c r="K158" s="121"/>
      <c r="L158" s="54"/>
      <c r="M158" s="54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spans="3:25" ht="12.75" customHeight="1" x14ac:dyDescent="0.3">
      <c r="C159" s="22"/>
      <c r="D159" s="22"/>
      <c r="E159" s="63"/>
      <c r="F159" s="22"/>
      <c r="G159" s="22"/>
      <c r="H159" s="22"/>
      <c r="I159" s="22"/>
      <c r="J159" s="22"/>
      <c r="K159" s="121"/>
      <c r="L159" s="54"/>
      <c r="M159" s="54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spans="3:25" ht="12.75" customHeight="1" x14ac:dyDescent="0.3">
      <c r="C160" s="22"/>
      <c r="D160" s="22"/>
      <c r="E160" s="63"/>
      <c r="F160" s="22"/>
      <c r="G160" s="22"/>
      <c r="H160" s="22"/>
      <c r="I160" s="22"/>
      <c r="J160" s="22"/>
      <c r="K160" s="121"/>
      <c r="L160" s="54"/>
      <c r="M160" s="54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spans="3:25" ht="12.75" customHeight="1" x14ac:dyDescent="0.3">
      <c r="C161" s="22"/>
      <c r="D161" s="22"/>
      <c r="E161" s="63"/>
      <c r="F161" s="22"/>
      <c r="G161" s="22"/>
      <c r="H161" s="22"/>
      <c r="I161" s="22"/>
      <c r="J161" s="22"/>
      <c r="K161" s="121"/>
      <c r="L161" s="54"/>
      <c r="M161" s="54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spans="3:25" ht="12.75" customHeight="1" x14ac:dyDescent="0.3">
      <c r="C162" s="22"/>
      <c r="D162" s="22"/>
      <c r="E162" s="63"/>
      <c r="F162" s="22"/>
      <c r="G162" s="22"/>
      <c r="H162" s="22"/>
      <c r="I162" s="22"/>
      <c r="J162" s="22"/>
      <c r="K162" s="121"/>
      <c r="L162" s="54"/>
      <c r="M162" s="54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spans="3:25" ht="12.75" customHeight="1" x14ac:dyDescent="0.3">
      <c r="C163" s="22"/>
      <c r="D163" s="22"/>
      <c r="E163" s="63"/>
      <c r="F163" s="22"/>
      <c r="G163" s="22"/>
      <c r="H163" s="22"/>
      <c r="I163" s="22"/>
      <c r="J163" s="22"/>
      <c r="K163" s="121"/>
      <c r="L163" s="54"/>
      <c r="M163" s="54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pans="3:25" ht="12.75" customHeight="1" x14ac:dyDescent="0.3">
      <c r="C164" s="22"/>
      <c r="D164" s="22"/>
      <c r="E164" s="63"/>
      <c r="F164" s="22"/>
      <c r="G164" s="22"/>
      <c r="H164" s="22"/>
      <c r="I164" s="22"/>
      <c r="J164" s="22"/>
      <c r="K164" s="121"/>
      <c r="L164" s="54"/>
      <c r="M164" s="54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</row>
    <row r="165" spans="3:25" ht="12.75" customHeight="1" x14ac:dyDescent="0.3">
      <c r="C165" s="22"/>
      <c r="D165" s="22"/>
      <c r="E165" s="63"/>
      <c r="F165" s="22"/>
      <c r="G165" s="22"/>
      <c r="H165" s="22"/>
      <c r="I165" s="22"/>
      <c r="J165" s="22"/>
      <c r="K165" s="121"/>
      <c r="L165" s="54"/>
      <c r="M165" s="54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</row>
    <row r="166" spans="3:25" ht="12.75" customHeight="1" x14ac:dyDescent="0.3">
      <c r="C166" s="22"/>
      <c r="D166" s="22"/>
      <c r="E166" s="63"/>
      <c r="F166" s="22"/>
      <c r="G166" s="22"/>
      <c r="H166" s="22"/>
      <c r="I166" s="22"/>
      <c r="J166" s="22"/>
      <c r="K166" s="121"/>
      <c r="L166" s="54"/>
      <c r="M166" s="54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</row>
    <row r="167" spans="3:25" ht="12.75" customHeight="1" x14ac:dyDescent="0.3">
      <c r="C167" s="22"/>
      <c r="D167" s="22"/>
      <c r="E167" s="63"/>
      <c r="F167" s="22"/>
      <c r="G167" s="22"/>
      <c r="H167" s="22"/>
      <c r="I167" s="22"/>
      <c r="J167" s="22"/>
      <c r="K167" s="121"/>
      <c r="L167" s="54"/>
      <c r="M167" s="54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</row>
    <row r="168" spans="3:25" ht="12.75" customHeight="1" x14ac:dyDescent="0.3">
      <c r="C168" s="22"/>
      <c r="D168" s="22"/>
      <c r="E168" s="63"/>
      <c r="F168" s="22"/>
      <c r="G168" s="22"/>
      <c r="H168" s="22"/>
      <c r="I168" s="22"/>
      <c r="J168" s="22"/>
      <c r="K168" s="121"/>
      <c r="L168" s="54"/>
      <c r="M168" s="54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</row>
    <row r="169" spans="3:25" ht="12.75" customHeight="1" x14ac:dyDescent="0.3">
      <c r="C169" s="22"/>
      <c r="D169" s="22"/>
      <c r="E169" s="63"/>
      <c r="F169" s="22"/>
      <c r="G169" s="22"/>
      <c r="H169" s="22"/>
      <c r="I169" s="22"/>
      <c r="J169" s="22"/>
      <c r="K169" s="121"/>
      <c r="L169" s="54"/>
      <c r="M169" s="54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</row>
    <row r="170" spans="3:25" ht="12.75" customHeight="1" x14ac:dyDescent="0.3">
      <c r="C170" s="22"/>
      <c r="D170" s="22"/>
      <c r="E170" s="63"/>
      <c r="F170" s="22"/>
      <c r="G170" s="22"/>
      <c r="H170" s="22"/>
      <c r="I170" s="22"/>
      <c r="J170" s="22"/>
      <c r="K170" s="121"/>
      <c r="L170" s="54"/>
      <c r="M170" s="54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</row>
    <row r="171" spans="3:25" ht="12.75" customHeight="1" x14ac:dyDescent="0.3">
      <c r="C171" s="22"/>
      <c r="D171" s="22"/>
      <c r="E171" s="63"/>
      <c r="F171" s="22"/>
      <c r="G171" s="22"/>
      <c r="H171" s="22"/>
      <c r="I171" s="22"/>
      <c r="J171" s="22"/>
      <c r="K171" s="121"/>
      <c r="L171" s="54"/>
      <c r="M171" s="54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</row>
    <row r="172" spans="3:25" ht="12.75" customHeight="1" x14ac:dyDescent="0.3">
      <c r="C172" s="22"/>
      <c r="D172" s="22"/>
      <c r="E172" s="63"/>
      <c r="F172" s="22"/>
      <c r="G172" s="22"/>
      <c r="H172" s="22"/>
      <c r="I172" s="22"/>
      <c r="J172" s="22"/>
      <c r="K172" s="121"/>
      <c r="L172" s="54"/>
      <c r="M172" s="54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</row>
    <row r="173" spans="3:25" ht="12.75" customHeight="1" x14ac:dyDescent="0.3">
      <c r="C173" s="22"/>
      <c r="D173" s="22"/>
      <c r="E173" s="63"/>
      <c r="F173" s="22"/>
      <c r="G173" s="22"/>
      <c r="H173" s="22"/>
      <c r="I173" s="22"/>
      <c r="J173" s="22"/>
      <c r="K173" s="121"/>
      <c r="L173" s="54"/>
      <c r="M173" s="54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</row>
    <row r="174" spans="3:25" ht="12.75" customHeight="1" x14ac:dyDescent="0.3">
      <c r="C174" s="22"/>
      <c r="D174" s="22"/>
      <c r="E174" s="63"/>
      <c r="F174" s="22"/>
      <c r="G174" s="22"/>
      <c r="H174" s="22"/>
      <c r="I174" s="22"/>
      <c r="J174" s="22"/>
      <c r="K174" s="121"/>
      <c r="L174" s="54"/>
      <c r="M174" s="54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</row>
    <row r="175" spans="3:25" ht="12.75" customHeight="1" x14ac:dyDescent="0.3">
      <c r="C175" s="22"/>
      <c r="D175" s="22"/>
      <c r="E175" s="63"/>
      <c r="F175" s="22"/>
      <c r="G175" s="22"/>
      <c r="H175" s="22"/>
      <c r="I175" s="22"/>
      <c r="J175" s="22"/>
      <c r="K175" s="121"/>
      <c r="L175" s="54"/>
      <c r="M175" s="54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</row>
    <row r="176" spans="3:25" ht="12.75" customHeight="1" x14ac:dyDescent="0.3">
      <c r="C176" s="22"/>
      <c r="D176" s="22"/>
      <c r="E176" s="63"/>
      <c r="F176" s="22"/>
      <c r="G176" s="22"/>
      <c r="H176" s="22"/>
      <c r="I176" s="22"/>
      <c r="J176" s="22"/>
      <c r="K176" s="121"/>
      <c r="L176" s="54"/>
      <c r="M176" s="54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</row>
    <row r="177" spans="3:25" ht="12.75" customHeight="1" x14ac:dyDescent="0.3">
      <c r="C177" s="22"/>
      <c r="D177" s="22"/>
      <c r="E177" s="63"/>
      <c r="F177" s="22"/>
      <c r="G177" s="22"/>
      <c r="H177" s="22"/>
      <c r="I177" s="22"/>
      <c r="J177" s="22"/>
      <c r="K177" s="121"/>
      <c r="L177" s="54"/>
      <c r="M177" s="54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</row>
    <row r="178" spans="3:25" ht="12.75" customHeight="1" x14ac:dyDescent="0.3">
      <c r="C178" s="22"/>
      <c r="D178" s="22"/>
      <c r="E178" s="63"/>
      <c r="F178" s="22"/>
      <c r="G178" s="22"/>
      <c r="H178" s="22"/>
      <c r="I178" s="22"/>
      <c r="J178" s="22"/>
      <c r="K178" s="121"/>
      <c r="L178" s="54"/>
      <c r="M178" s="54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</row>
    <row r="179" spans="3:25" ht="12.75" customHeight="1" x14ac:dyDescent="0.3">
      <c r="C179" s="22"/>
      <c r="D179" s="22"/>
      <c r="E179" s="63"/>
      <c r="F179" s="22"/>
      <c r="G179" s="22"/>
      <c r="H179" s="22"/>
      <c r="I179" s="22"/>
      <c r="J179" s="22"/>
      <c r="K179" s="121"/>
      <c r="L179" s="54"/>
      <c r="M179" s="54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</row>
    <row r="180" spans="3:25" ht="12.75" customHeight="1" x14ac:dyDescent="0.3">
      <c r="C180" s="22"/>
      <c r="D180" s="22"/>
      <c r="E180" s="63"/>
      <c r="F180" s="22"/>
      <c r="G180" s="22"/>
      <c r="H180" s="22"/>
      <c r="I180" s="22"/>
      <c r="J180" s="22"/>
      <c r="K180" s="121"/>
      <c r="L180" s="54"/>
      <c r="M180" s="54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</row>
    <row r="181" spans="3:25" ht="12.75" customHeight="1" x14ac:dyDescent="0.3">
      <c r="C181" s="22"/>
      <c r="D181" s="22"/>
      <c r="E181" s="63"/>
      <c r="F181" s="22"/>
      <c r="G181" s="22"/>
      <c r="H181" s="22"/>
      <c r="I181" s="22"/>
      <c r="J181" s="22"/>
      <c r="K181" s="121"/>
      <c r="L181" s="54"/>
      <c r="M181" s="54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</row>
    <row r="182" spans="3:25" ht="12.75" customHeight="1" x14ac:dyDescent="0.3">
      <c r="C182" s="22"/>
      <c r="D182" s="22"/>
      <c r="E182" s="63"/>
      <c r="F182" s="22"/>
      <c r="G182" s="22"/>
      <c r="H182" s="22"/>
      <c r="I182" s="22"/>
      <c r="J182" s="22"/>
      <c r="K182" s="121"/>
      <c r="L182" s="54"/>
      <c r="M182" s="54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</row>
    <row r="183" spans="3:25" ht="12.75" customHeight="1" x14ac:dyDescent="0.3">
      <c r="C183" s="22"/>
      <c r="D183" s="22"/>
      <c r="E183" s="63"/>
      <c r="F183" s="22"/>
      <c r="G183" s="22"/>
      <c r="H183" s="22"/>
      <c r="I183" s="22"/>
      <c r="J183" s="22"/>
      <c r="K183" s="121"/>
      <c r="L183" s="54"/>
      <c r="M183" s="54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</row>
    <row r="184" spans="3:25" ht="12.75" customHeight="1" x14ac:dyDescent="0.3">
      <c r="C184" s="22"/>
      <c r="D184" s="22"/>
      <c r="E184" s="63"/>
      <c r="F184" s="22"/>
      <c r="G184" s="22"/>
      <c r="H184" s="22"/>
      <c r="I184" s="22"/>
      <c r="J184" s="22"/>
      <c r="K184" s="121"/>
      <c r="L184" s="54"/>
      <c r="M184" s="54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</row>
    <row r="185" spans="3:25" ht="12.75" customHeight="1" x14ac:dyDescent="0.3">
      <c r="C185" s="22"/>
      <c r="D185" s="22"/>
      <c r="E185" s="63"/>
      <c r="F185" s="22"/>
      <c r="G185" s="22"/>
      <c r="H185" s="22"/>
      <c r="I185" s="22"/>
      <c r="J185" s="22"/>
      <c r="K185" s="121"/>
      <c r="L185" s="54"/>
      <c r="M185" s="54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</row>
    <row r="186" spans="3:25" ht="12.75" customHeight="1" x14ac:dyDescent="0.3">
      <c r="C186" s="22"/>
      <c r="D186" s="22"/>
      <c r="E186" s="63"/>
      <c r="F186" s="22"/>
      <c r="G186" s="22"/>
      <c r="H186" s="22"/>
      <c r="I186" s="22"/>
      <c r="J186" s="22"/>
      <c r="K186" s="121"/>
      <c r="L186" s="54"/>
      <c r="M186" s="54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</row>
    <row r="187" spans="3:25" ht="12.75" customHeight="1" x14ac:dyDescent="0.3">
      <c r="C187" s="22"/>
      <c r="D187" s="22"/>
      <c r="E187" s="63"/>
      <c r="F187" s="22"/>
      <c r="G187" s="22"/>
      <c r="H187" s="22"/>
      <c r="I187" s="22"/>
      <c r="J187" s="22"/>
      <c r="K187" s="121"/>
      <c r="L187" s="54"/>
      <c r="M187" s="54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</row>
    <row r="188" spans="3:25" ht="12.75" customHeight="1" x14ac:dyDescent="0.3">
      <c r="C188" s="22"/>
      <c r="D188" s="22"/>
      <c r="E188" s="63"/>
      <c r="F188" s="22"/>
      <c r="G188" s="22"/>
      <c r="H188" s="22"/>
      <c r="I188" s="22"/>
      <c r="J188" s="22"/>
      <c r="K188" s="121"/>
      <c r="L188" s="54"/>
      <c r="M188" s="54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</row>
    <row r="189" spans="3:25" ht="12.75" customHeight="1" x14ac:dyDescent="0.3">
      <c r="C189" s="22"/>
      <c r="D189" s="22"/>
      <c r="E189" s="63"/>
      <c r="F189" s="22"/>
      <c r="G189" s="22"/>
      <c r="H189" s="22"/>
      <c r="I189" s="22"/>
      <c r="J189" s="22"/>
      <c r="K189" s="121"/>
      <c r="L189" s="54"/>
      <c r="M189" s="54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</row>
    <row r="190" spans="3:25" ht="12.75" customHeight="1" x14ac:dyDescent="0.3">
      <c r="C190" s="22"/>
      <c r="D190" s="22"/>
      <c r="E190" s="63"/>
      <c r="F190" s="22"/>
      <c r="G190" s="22"/>
      <c r="H190" s="22"/>
      <c r="I190" s="22"/>
      <c r="J190" s="22"/>
      <c r="K190" s="121"/>
      <c r="L190" s="54"/>
      <c r="M190" s="54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</row>
    <row r="191" spans="3:25" ht="12.75" customHeight="1" x14ac:dyDescent="0.3">
      <c r="C191" s="22"/>
      <c r="D191" s="22"/>
      <c r="E191" s="63"/>
      <c r="F191" s="22"/>
      <c r="G191" s="22"/>
      <c r="H191" s="22"/>
      <c r="I191" s="22"/>
      <c r="J191" s="22"/>
      <c r="K191" s="121"/>
      <c r="L191" s="54"/>
      <c r="M191" s="54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</row>
    <row r="192" spans="3:25" ht="12.75" customHeight="1" x14ac:dyDescent="0.3">
      <c r="C192" s="22"/>
      <c r="D192" s="22"/>
      <c r="E192" s="63"/>
      <c r="F192" s="22"/>
      <c r="G192" s="22"/>
      <c r="H192" s="22"/>
      <c r="I192" s="22"/>
      <c r="J192" s="22"/>
      <c r="K192" s="121"/>
      <c r="L192" s="54"/>
      <c r="M192" s="54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</row>
    <row r="193" spans="3:25" ht="12.75" customHeight="1" x14ac:dyDescent="0.3">
      <c r="C193" s="22"/>
      <c r="D193" s="22"/>
      <c r="E193" s="63"/>
      <c r="F193" s="22"/>
      <c r="G193" s="22"/>
      <c r="H193" s="22"/>
      <c r="I193" s="22"/>
      <c r="J193" s="22"/>
      <c r="K193" s="121"/>
      <c r="L193" s="54"/>
      <c r="M193" s="54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</row>
    <row r="194" spans="3:25" ht="12.75" customHeight="1" x14ac:dyDescent="0.3">
      <c r="C194" s="22"/>
      <c r="D194" s="22"/>
      <c r="E194" s="63"/>
      <c r="F194" s="22"/>
      <c r="G194" s="22"/>
      <c r="H194" s="22"/>
      <c r="I194" s="22"/>
      <c r="J194" s="22"/>
      <c r="K194" s="121"/>
      <c r="L194" s="54"/>
      <c r="M194" s="54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</row>
    <row r="195" spans="3:25" ht="12.75" customHeight="1" x14ac:dyDescent="0.3">
      <c r="C195" s="22"/>
      <c r="D195" s="22"/>
      <c r="E195" s="63"/>
      <c r="F195" s="22"/>
      <c r="G195" s="22"/>
      <c r="H195" s="22"/>
      <c r="I195" s="22"/>
      <c r="J195" s="22"/>
      <c r="K195" s="121"/>
      <c r="L195" s="54"/>
      <c r="M195" s="54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</row>
    <row r="196" spans="3:25" ht="12.75" customHeight="1" x14ac:dyDescent="0.3">
      <c r="C196" s="22"/>
      <c r="D196" s="22"/>
      <c r="E196" s="63"/>
      <c r="F196" s="22"/>
      <c r="G196" s="22"/>
      <c r="H196" s="22"/>
      <c r="I196" s="22"/>
      <c r="J196" s="22"/>
      <c r="K196" s="121"/>
      <c r="L196" s="54"/>
      <c r="M196" s="54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</row>
    <row r="197" spans="3:25" ht="12.75" customHeight="1" x14ac:dyDescent="0.3">
      <c r="C197" s="22"/>
      <c r="D197" s="22"/>
      <c r="E197" s="63"/>
      <c r="F197" s="22"/>
      <c r="G197" s="22"/>
      <c r="H197" s="22"/>
      <c r="I197" s="22"/>
      <c r="J197" s="22"/>
      <c r="K197" s="121"/>
      <c r="L197" s="54"/>
      <c r="M197" s="54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</row>
    <row r="198" spans="3:25" ht="12.75" customHeight="1" x14ac:dyDescent="0.3">
      <c r="C198" s="22"/>
      <c r="D198" s="22"/>
      <c r="E198" s="63"/>
      <c r="F198" s="22"/>
      <c r="G198" s="22"/>
      <c r="H198" s="22"/>
      <c r="I198" s="22"/>
      <c r="J198" s="22"/>
      <c r="K198" s="121"/>
      <c r="L198" s="54"/>
      <c r="M198" s="54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</row>
    <row r="199" spans="3:25" ht="12.75" customHeight="1" x14ac:dyDescent="0.3">
      <c r="C199" s="22"/>
      <c r="D199" s="22"/>
      <c r="E199" s="63"/>
      <c r="F199" s="22"/>
      <c r="G199" s="22"/>
      <c r="H199" s="22"/>
      <c r="I199" s="22"/>
      <c r="J199" s="22"/>
      <c r="K199" s="121"/>
      <c r="L199" s="54"/>
      <c r="M199" s="54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</row>
    <row r="200" spans="3:25" ht="12.75" customHeight="1" x14ac:dyDescent="0.3">
      <c r="C200" s="22"/>
      <c r="D200" s="22"/>
      <c r="E200" s="63"/>
      <c r="F200" s="22"/>
      <c r="G200" s="22"/>
      <c r="H200" s="22"/>
      <c r="I200" s="22"/>
      <c r="J200" s="22"/>
      <c r="K200" s="121"/>
      <c r="L200" s="54"/>
      <c r="M200" s="54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</row>
    <row r="201" spans="3:25" ht="12.75" customHeight="1" x14ac:dyDescent="0.3">
      <c r="C201" s="22"/>
      <c r="D201" s="22"/>
      <c r="E201" s="63"/>
      <c r="F201" s="22"/>
      <c r="G201" s="22"/>
      <c r="H201" s="22"/>
      <c r="I201" s="22"/>
      <c r="J201" s="22"/>
      <c r="K201" s="121"/>
      <c r="L201" s="54"/>
      <c r="M201" s="54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</row>
    <row r="202" spans="3:25" ht="12.75" customHeight="1" x14ac:dyDescent="0.3">
      <c r="C202" s="22"/>
      <c r="D202" s="22"/>
      <c r="E202" s="63"/>
      <c r="F202" s="22"/>
      <c r="G202" s="22"/>
      <c r="H202" s="22"/>
      <c r="I202" s="22"/>
      <c r="J202" s="22"/>
      <c r="K202" s="121"/>
      <c r="L202" s="54"/>
      <c r="M202" s="54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</row>
    <row r="203" spans="3:25" ht="12.75" customHeight="1" x14ac:dyDescent="0.3">
      <c r="C203" s="22"/>
      <c r="D203" s="22"/>
      <c r="E203" s="63"/>
      <c r="F203" s="22"/>
      <c r="G203" s="22"/>
      <c r="H203" s="22"/>
      <c r="I203" s="22"/>
      <c r="J203" s="22"/>
      <c r="K203" s="121"/>
      <c r="L203" s="54"/>
      <c r="M203" s="54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</row>
    <row r="204" spans="3:25" ht="12.75" customHeight="1" x14ac:dyDescent="0.3">
      <c r="C204" s="22"/>
      <c r="D204" s="22"/>
      <c r="E204" s="63"/>
      <c r="F204" s="22"/>
      <c r="G204" s="22"/>
      <c r="H204" s="22"/>
      <c r="I204" s="22"/>
      <c r="J204" s="22"/>
      <c r="K204" s="121"/>
      <c r="L204" s="54"/>
      <c r="M204" s="54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</row>
    <row r="205" spans="3:25" ht="12.75" customHeight="1" x14ac:dyDescent="0.3">
      <c r="C205" s="22"/>
      <c r="D205" s="22"/>
      <c r="E205" s="63"/>
      <c r="F205" s="22"/>
      <c r="G205" s="22"/>
      <c r="H205" s="22"/>
      <c r="I205" s="22"/>
      <c r="J205" s="22"/>
      <c r="K205" s="121"/>
      <c r="L205" s="54"/>
      <c r="M205" s="54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</row>
    <row r="206" spans="3:25" ht="12.75" customHeight="1" x14ac:dyDescent="0.3">
      <c r="C206" s="22"/>
      <c r="D206" s="22"/>
      <c r="E206" s="63"/>
      <c r="F206" s="22"/>
      <c r="G206" s="22"/>
      <c r="H206" s="22"/>
      <c r="I206" s="22"/>
      <c r="J206" s="22"/>
      <c r="K206" s="121"/>
      <c r="L206" s="54"/>
      <c r="M206" s="54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</row>
    <row r="207" spans="3:25" ht="12.75" customHeight="1" x14ac:dyDescent="0.3">
      <c r="C207" s="22"/>
      <c r="D207" s="22"/>
      <c r="E207" s="63"/>
      <c r="F207" s="22"/>
      <c r="G207" s="22"/>
      <c r="H207" s="22"/>
      <c r="I207" s="22"/>
      <c r="J207" s="22"/>
      <c r="K207" s="121"/>
      <c r="L207" s="54"/>
      <c r="M207" s="54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</row>
    <row r="208" spans="3:25" ht="12.75" customHeight="1" x14ac:dyDescent="0.3">
      <c r="C208" s="22"/>
      <c r="D208" s="22"/>
      <c r="E208" s="63"/>
      <c r="F208" s="22"/>
      <c r="G208" s="22"/>
      <c r="H208" s="22"/>
      <c r="I208" s="22"/>
      <c r="J208" s="22"/>
      <c r="K208" s="121"/>
      <c r="L208" s="54"/>
      <c r="M208" s="54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</row>
    <row r="209" spans="3:25" ht="12.75" customHeight="1" x14ac:dyDescent="0.3">
      <c r="C209" s="22"/>
      <c r="D209" s="22"/>
      <c r="E209" s="63"/>
      <c r="F209" s="22"/>
      <c r="G209" s="22"/>
      <c r="H209" s="22"/>
      <c r="I209" s="22"/>
      <c r="J209" s="22"/>
      <c r="K209" s="121"/>
      <c r="L209" s="54"/>
      <c r="M209" s="54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</row>
    <row r="210" spans="3:25" ht="12.75" customHeight="1" x14ac:dyDescent="0.3">
      <c r="C210" s="22"/>
      <c r="D210" s="22"/>
      <c r="E210" s="63"/>
      <c r="F210" s="22"/>
      <c r="G210" s="22"/>
      <c r="H210" s="22"/>
      <c r="I210" s="22"/>
      <c r="J210" s="22"/>
      <c r="K210" s="121"/>
      <c r="L210" s="54"/>
      <c r="M210" s="54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</row>
    <row r="211" spans="3:25" ht="12.75" customHeight="1" x14ac:dyDescent="0.3">
      <c r="C211" s="22"/>
      <c r="D211" s="22"/>
      <c r="E211" s="63"/>
      <c r="F211" s="22"/>
      <c r="G211" s="22"/>
      <c r="H211" s="22"/>
      <c r="I211" s="22"/>
      <c r="J211" s="22"/>
      <c r="K211" s="121"/>
      <c r="L211" s="54"/>
      <c r="M211" s="54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</row>
    <row r="212" spans="3:25" ht="12.75" customHeight="1" x14ac:dyDescent="0.3">
      <c r="C212" s="22"/>
      <c r="D212" s="22"/>
      <c r="E212" s="63"/>
      <c r="F212" s="22"/>
      <c r="G212" s="22"/>
      <c r="H212" s="22"/>
      <c r="I212" s="22"/>
      <c r="J212" s="22"/>
      <c r="K212" s="121"/>
      <c r="L212" s="54"/>
      <c r="M212" s="54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</row>
    <row r="213" spans="3:25" ht="12.75" customHeight="1" x14ac:dyDescent="0.3">
      <c r="C213" s="22"/>
      <c r="D213" s="22"/>
      <c r="E213" s="63"/>
      <c r="F213" s="22"/>
      <c r="G213" s="22"/>
      <c r="H213" s="22"/>
      <c r="I213" s="22"/>
      <c r="J213" s="22"/>
      <c r="K213" s="121"/>
      <c r="L213" s="54"/>
      <c r="M213" s="54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</row>
    <row r="214" spans="3:25" ht="12.75" customHeight="1" x14ac:dyDescent="0.3">
      <c r="C214" s="22"/>
      <c r="D214" s="22"/>
      <c r="E214" s="63"/>
      <c r="F214" s="22"/>
      <c r="G214" s="22"/>
      <c r="H214" s="22"/>
      <c r="I214" s="22"/>
      <c r="J214" s="22"/>
      <c r="K214" s="121"/>
      <c r="L214" s="54"/>
      <c r="M214" s="54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</row>
    <row r="215" spans="3:25" ht="12.75" customHeight="1" x14ac:dyDescent="0.3">
      <c r="C215" s="22"/>
      <c r="D215" s="22"/>
      <c r="E215" s="63"/>
      <c r="F215" s="22"/>
      <c r="G215" s="22"/>
      <c r="H215" s="22"/>
      <c r="I215" s="22"/>
      <c r="J215" s="22"/>
      <c r="K215" s="121"/>
      <c r="L215" s="54"/>
      <c r="M215" s="54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</row>
    <row r="216" spans="3:25" ht="12.75" customHeight="1" x14ac:dyDescent="0.3">
      <c r="C216" s="22"/>
      <c r="D216" s="22"/>
      <c r="E216" s="63"/>
      <c r="F216" s="22"/>
      <c r="G216" s="22"/>
      <c r="H216" s="22"/>
      <c r="I216" s="22"/>
      <c r="J216" s="22"/>
      <c r="K216" s="121"/>
      <c r="L216" s="54"/>
      <c r="M216" s="54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</row>
    <row r="217" spans="3:25" ht="12.75" customHeight="1" x14ac:dyDescent="0.3">
      <c r="C217" s="22"/>
      <c r="D217" s="22"/>
      <c r="E217" s="63"/>
      <c r="F217" s="22"/>
      <c r="G217" s="22"/>
      <c r="H217" s="22"/>
      <c r="I217" s="22"/>
      <c r="J217" s="22"/>
      <c r="K217" s="121"/>
      <c r="L217" s="54"/>
      <c r="M217" s="54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</row>
    <row r="218" spans="3:25" ht="12.75" customHeight="1" x14ac:dyDescent="0.3">
      <c r="C218" s="22"/>
      <c r="D218" s="22"/>
      <c r="E218" s="63"/>
      <c r="F218" s="22"/>
      <c r="G218" s="22"/>
      <c r="H218" s="22"/>
      <c r="I218" s="22"/>
      <c r="J218" s="22"/>
      <c r="K218" s="121"/>
      <c r="L218" s="54"/>
      <c r="M218" s="54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</row>
    <row r="219" spans="3:25" ht="12.75" customHeight="1" x14ac:dyDescent="0.3">
      <c r="C219" s="22"/>
      <c r="D219" s="22"/>
      <c r="E219" s="63"/>
      <c r="F219" s="22"/>
      <c r="G219" s="22"/>
      <c r="H219" s="22"/>
      <c r="I219" s="22"/>
      <c r="J219" s="22"/>
      <c r="K219" s="121"/>
      <c r="L219" s="54"/>
      <c r="M219" s="54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</row>
    <row r="220" spans="3:25" ht="12.75" customHeight="1" x14ac:dyDescent="0.3">
      <c r="C220" s="22"/>
      <c r="D220" s="22"/>
      <c r="E220" s="63"/>
      <c r="F220" s="22"/>
      <c r="G220" s="22"/>
      <c r="H220" s="22"/>
      <c r="I220" s="22"/>
      <c r="J220" s="22"/>
      <c r="K220" s="121"/>
      <c r="L220" s="54"/>
      <c r="M220" s="54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</row>
    <row r="221" spans="3:25" ht="12.75" customHeight="1" x14ac:dyDescent="0.3">
      <c r="C221" s="22"/>
      <c r="D221" s="22"/>
      <c r="E221" s="63"/>
      <c r="F221" s="22"/>
      <c r="G221" s="22"/>
      <c r="H221" s="22"/>
      <c r="I221" s="22"/>
      <c r="J221" s="22"/>
      <c r="K221" s="121"/>
      <c r="L221" s="54"/>
      <c r="M221" s="54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</row>
    <row r="222" spans="3:25" ht="12.75" customHeight="1" x14ac:dyDescent="0.3">
      <c r="C222" s="22"/>
      <c r="D222" s="22"/>
      <c r="E222" s="63"/>
      <c r="F222" s="22"/>
      <c r="G222" s="22"/>
      <c r="H222" s="22"/>
      <c r="I222" s="22"/>
      <c r="J222" s="22"/>
      <c r="K222" s="121"/>
      <c r="L222" s="54"/>
      <c r="M222" s="54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</row>
    <row r="223" spans="3:25" ht="12.75" customHeight="1" x14ac:dyDescent="0.3">
      <c r="C223" s="22"/>
      <c r="D223" s="22"/>
      <c r="E223" s="63"/>
      <c r="F223" s="22"/>
      <c r="G223" s="22"/>
      <c r="H223" s="22"/>
      <c r="I223" s="22"/>
      <c r="J223" s="22"/>
      <c r="K223" s="121"/>
      <c r="L223" s="54"/>
      <c r="M223" s="54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</row>
    <row r="224" spans="3:25" ht="12.75" customHeight="1" x14ac:dyDescent="0.3">
      <c r="C224" s="22"/>
      <c r="D224" s="22"/>
      <c r="E224" s="63"/>
      <c r="F224" s="22"/>
      <c r="G224" s="22"/>
      <c r="H224" s="22"/>
      <c r="I224" s="22"/>
      <c r="J224" s="22"/>
      <c r="K224" s="121"/>
      <c r="L224" s="54"/>
      <c r="M224" s="54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</row>
    <row r="225" spans="3:25" ht="12.75" customHeight="1" x14ac:dyDescent="0.3">
      <c r="C225" s="22"/>
      <c r="D225" s="22"/>
      <c r="E225" s="63"/>
      <c r="F225" s="22"/>
      <c r="G225" s="22"/>
      <c r="H225" s="22"/>
      <c r="I225" s="22"/>
      <c r="J225" s="22"/>
      <c r="K225" s="121"/>
      <c r="L225" s="54"/>
      <c r="M225" s="54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</row>
    <row r="226" spans="3:25" ht="12.75" customHeight="1" x14ac:dyDescent="0.3">
      <c r="C226" s="22"/>
      <c r="D226" s="22"/>
      <c r="E226" s="63"/>
      <c r="F226" s="22"/>
      <c r="G226" s="22"/>
      <c r="H226" s="22"/>
      <c r="I226" s="22"/>
      <c r="J226" s="22"/>
      <c r="K226" s="121"/>
      <c r="L226" s="54"/>
      <c r="M226" s="54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</row>
    <row r="227" spans="3:25" ht="12.75" customHeight="1" x14ac:dyDescent="0.3">
      <c r="C227" s="22"/>
      <c r="D227" s="22"/>
      <c r="E227" s="63"/>
      <c r="F227" s="22"/>
      <c r="G227" s="22"/>
      <c r="H227" s="22"/>
      <c r="I227" s="22"/>
      <c r="J227" s="22"/>
      <c r="K227" s="121"/>
      <c r="L227" s="54"/>
      <c r="M227" s="54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</row>
    <row r="228" spans="3:25" ht="12.75" customHeight="1" x14ac:dyDescent="0.3">
      <c r="C228" s="22"/>
      <c r="D228" s="22"/>
      <c r="E228" s="63"/>
      <c r="F228" s="22"/>
      <c r="G228" s="22"/>
      <c r="H228" s="22"/>
      <c r="I228" s="22"/>
      <c r="J228" s="22"/>
      <c r="K228" s="121"/>
      <c r="L228" s="54"/>
      <c r="M228" s="54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</row>
    <row r="229" spans="3:25" ht="12.75" customHeight="1" x14ac:dyDescent="0.3">
      <c r="C229" s="22"/>
      <c r="D229" s="22"/>
      <c r="E229" s="63"/>
      <c r="F229" s="22"/>
      <c r="G229" s="22"/>
      <c r="H229" s="22"/>
      <c r="I229" s="22"/>
      <c r="J229" s="22"/>
      <c r="K229" s="121"/>
      <c r="L229" s="54"/>
      <c r="M229" s="54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</row>
    <row r="230" spans="3:25" ht="12.75" customHeight="1" x14ac:dyDescent="0.3">
      <c r="C230" s="22"/>
      <c r="D230" s="22"/>
      <c r="E230" s="63"/>
      <c r="F230" s="22"/>
      <c r="G230" s="22"/>
      <c r="H230" s="22"/>
      <c r="I230" s="22"/>
      <c r="J230" s="22"/>
      <c r="K230" s="121"/>
      <c r="L230" s="54"/>
      <c r="M230" s="54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</row>
    <row r="231" spans="3:25" ht="12.75" customHeight="1" x14ac:dyDescent="0.3">
      <c r="C231" s="22"/>
      <c r="D231" s="22"/>
      <c r="E231" s="63"/>
      <c r="F231" s="22"/>
      <c r="G231" s="22"/>
      <c r="H231" s="22"/>
      <c r="I231" s="22"/>
      <c r="J231" s="22"/>
      <c r="K231" s="121"/>
      <c r="L231" s="54"/>
      <c r="M231" s="54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</row>
    <row r="232" spans="3:25" ht="12.75" customHeight="1" x14ac:dyDescent="0.3">
      <c r="C232" s="22"/>
      <c r="D232" s="22"/>
      <c r="E232" s="63"/>
      <c r="F232" s="22"/>
      <c r="G232" s="22"/>
      <c r="H232" s="22"/>
      <c r="I232" s="22"/>
      <c r="J232" s="22"/>
      <c r="K232" s="121"/>
      <c r="L232" s="54"/>
      <c r="M232" s="54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</row>
    <row r="233" spans="3:25" ht="12.75" customHeight="1" x14ac:dyDescent="0.3">
      <c r="C233" s="22"/>
      <c r="D233" s="22"/>
      <c r="E233" s="63"/>
      <c r="F233" s="22"/>
      <c r="G233" s="22"/>
      <c r="H233" s="22"/>
      <c r="I233" s="22"/>
      <c r="J233" s="22"/>
      <c r="K233" s="121"/>
      <c r="L233" s="54"/>
      <c r="M233" s="54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</row>
    <row r="234" spans="3:25" ht="12.75" customHeight="1" x14ac:dyDescent="0.3">
      <c r="C234" s="22"/>
      <c r="D234" s="22"/>
      <c r="E234" s="63"/>
      <c r="F234" s="22"/>
      <c r="G234" s="22"/>
      <c r="H234" s="22"/>
      <c r="I234" s="22"/>
      <c r="J234" s="22"/>
      <c r="K234" s="121"/>
      <c r="L234" s="54"/>
      <c r="M234" s="54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</row>
    <row r="235" spans="3:25" ht="12.75" customHeight="1" x14ac:dyDescent="0.3">
      <c r="C235" s="22"/>
      <c r="D235" s="22"/>
      <c r="E235" s="63"/>
      <c r="F235" s="22"/>
      <c r="G235" s="22"/>
      <c r="H235" s="22"/>
      <c r="I235" s="22"/>
      <c r="J235" s="22"/>
      <c r="K235" s="121"/>
      <c r="L235" s="54"/>
      <c r="M235" s="54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</row>
    <row r="236" spans="3:25" ht="12.75" customHeight="1" x14ac:dyDescent="0.3">
      <c r="C236" s="22"/>
      <c r="D236" s="22"/>
      <c r="E236" s="63"/>
      <c r="F236" s="22"/>
      <c r="G236" s="22"/>
      <c r="H236" s="22"/>
      <c r="I236" s="22"/>
      <c r="J236" s="22"/>
      <c r="K236" s="121"/>
      <c r="L236" s="54"/>
      <c r="M236" s="54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</row>
    <row r="237" spans="3:25" ht="12.75" customHeight="1" x14ac:dyDescent="0.3">
      <c r="C237" s="22"/>
      <c r="D237" s="22"/>
      <c r="E237" s="63"/>
      <c r="F237" s="22"/>
      <c r="G237" s="22"/>
      <c r="H237" s="22"/>
      <c r="I237" s="22"/>
      <c r="J237" s="22"/>
      <c r="K237" s="121"/>
      <c r="L237" s="54"/>
      <c r="M237" s="54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</row>
    <row r="238" spans="3:25" ht="12.75" customHeight="1" x14ac:dyDescent="0.3">
      <c r="C238" s="22"/>
      <c r="D238" s="22"/>
      <c r="E238" s="63"/>
      <c r="F238" s="22"/>
      <c r="G238" s="22"/>
      <c r="H238" s="22"/>
      <c r="I238" s="22"/>
      <c r="J238" s="22"/>
      <c r="K238" s="121"/>
      <c r="L238" s="54"/>
      <c r="M238" s="54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</row>
    <row r="239" spans="3:25" ht="12.75" customHeight="1" x14ac:dyDescent="0.3">
      <c r="C239" s="22"/>
      <c r="D239" s="22"/>
      <c r="E239" s="63"/>
      <c r="F239" s="22"/>
      <c r="G239" s="22"/>
      <c r="H239" s="22"/>
      <c r="I239" s="22"/>
      <c r="J239" s="22"/>
      <c r="K239" s="121"/>
      <c r="L239" s="54"/>
      <c r="M239" s="54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</row>
    <row r="240" spans="3:25" ht="12.75" customHeight="1" x14ac:dyDescent="0.3">
      <c r="C240" s="22"/>
      <c r="D240" s="22"/>
      <c r="E240" s="63"/>
      <c r="F240" s="22"/>
      <c r="G240" s="22"/>
      <c r="H240" s="22"/>
      <c r="I240" s="22"/>
      <c r="J240" s="22"/>
      <c r="K240" s="121"/>
      <c r="L240" s="54"/>
      <c r="M240" s="54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</row>
    <row r="241" spans="3:25" ht="12.75" customHeight="1" x14ac:dyDescent="0.3">
      <c r="C241" s="22"/>
      <c r="D241" s="22"/>
      <c r="E241" s="63"/>
      <c r="F241" s="22"/>
      <c r="G241" s="22"/>
      <c r="H241" s="22"/>
      <c r="I241" s="22"/>
      <c r="J241" s="22"/>
      <c r="K241" s="121"/>
      <c r="L241" s="54"/>
      <c r="M241" s="54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</row>
    <row r="242" spans="3:25" ht="12.75" customHeight="1" x14ac:dyDescent="0.3">
      <c r="C242" s="22"/>
      <c r="D242" s="22"/>
      <c r="E242" s="63"/>
      <c r="F242" s="22"/>
      <c r="G242" s="22"/>
      <c r="H242" s="22"/>
      <c r="I242" s="22"/>
      <c r="J242" s="22"/>
      <c r="K242" s="121"/>
      <c r="L242" s="54"/>
      <c r="M242" s="54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</row>
    <row r="243" spans="3:25" ht="12.75" customHeight="1" x14ac:dyDescent="0.3">
      <c r="C243" s="22"/>
      <c r="D243" s="22"/>
      <c r="E243" s="63"/>
      <c r="F243" s="22"/>
      <c r="G243" s="22"/>
      <c r="H243" s="22"/>
      <c r="I243" s="22"/>
      <c r="J243" s="22"/>
      <c r="K243" s="121"/>
      <c r="L243" s="54"/>
      <c r="M243" s="54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</row>
    <row r="244" spans="3:25" ht="12.75" customHeight="1" x14ac:dyDescent="0.3">
      <c r="C244" s="22"/>
      <c r="D244" s="22"/>
      <c r="E244" s="63"/>
      <c r="F244" s="22"/>
      <c r="G244" s="22"/>
      <c r="H244" s="22"/>
      <c r="I244" s="22"/>
      <c r="J244" s="22"/>
      <c r="K244" s="121"/>
      <c r="L244" s="54"/>
      <c r="M244" s="54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</row>
    <row r="245" spans="3:25" ht="12.75" customHeight="1" x14ac:dyDescent="0.3">
      <c r="C245" s="22"/>
      <c r="D245" s="22"/>
      <c r="E245" s="63"/>
      <c r="F245" s="22"/>
      <c r="G245" s="22"/>
      <c r="H245" s="22"/>
      <c r="I245" s="22"/>
      <c r="J245" s="22"/>
      <c r="K245" s="121"/>
      <c r="L245" s="54"/>
      <c r="M245" s="54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</row>
    <row r="246" spans="3:25" ht="12.75" customHeight="1" x14ac:dyDescent="0.3">
      <c r="C246" s="22"/>
      <c r="D246" s="22"/>
      <c r="E246" s="63"/>
      <c r="F246" s="22"/>
      <c r="G246" s="22"/>
      <c r="H246" s="22"/>
      <c r="I246" s="22"/>
      <c r="J246" s="22"/>
      <c r="K246" s="121"/>
      <c r="L246" s="54"/>
      <c r="M246" s="54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</row>
    <row r="247" spans="3:25" ht="12.75" customHeight="1" x14ac:dyDescent="0.3">
      <c r="C247" s="22"/>
      <c r="D247" s="22"/>
      <c r="E247" s="63"/>
      <c r="F247" s="22"/>
      <c r="G247" s="22"/>
      <c r="H247" s="22"/>
      <c r="I247" s="22"/>
      <c r="J247" s="22"/>
      <c r="K247" s="121"/>
      <c r="L247" s="54"/>
      <c r="M247" s="54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</row>
    <row r="248" spans="3:25" ht="12.75" customHeight="1" x14ac:dyDescent="0.3">
      <c r="C248" s="22"/>
      <c r="D248" s="22"/>
      <c r="E248" s="63"/>
      <c r="F248" s="22"/>
      <c r="G248" s="22"/>
      <c r="H248" s="22"/>
      <c r="I248" s="22"/>
      <c r="J248" s="22"/>
      <c r="K248" s="121"/>
      <c r="L248" s="54"/>
      <c r="M248" s="54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</row>
    <row r="249" spans="3:25" ht="12.75" customHeight="1" x14ac:dyDescent="0.3">
      <c r="C249" s="22"/>
      <c r="D249" s="22"/>
      <c r="E249" s="63"/>
      <c r="F249" s="22"/>
      <c r="G249" s="22"/>
      <c r="H249" s="22"/>
      <c r="I249" s="22"/>
      <c r="J249" s="22"/>
      <c r="K249" s="121"/>
      <c r="L249" s="54"/>
      <c r="M249" s="54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</row>
    <row r="250" spans="3:25" ht="12.75" customHeight="1" x14ac:dyDescent="0.3">
      <c r="C250" s="22"/>
      <c r="D250" s="22"/>
      <c r="E250" s="63"/>
      <c r="F250" s="22"/>
      <c r="G250" s="22"/>
      <c r="H250" s="22"/>
      <c r="I250" s="22"/>
      <c r="J250" s="22"/>
      <c r="K250" s="121"/>
      <c r="L250" s="54"/>
      <c r="M250" s="54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</row>
    <row r="251" spans="3:25" ht="12.75" customHeight="1" x14ac:dyDescent="0.3">
      <c r="C251" s="22"/>
      <c r="D251" s="22"/>
      <c r="E251" s="63"/>
      <c r="F251" s="22"/>
      <c r="G251" s="22"/>
      <c r="H251" s="22"/>
      <c r="I251" s="22"/>
      <c r="J251" s="22"/>
      <c r="K251" s="121"/>
      <c r="L251" s="54"/>
      <c r="M251" s="54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</row>
    <row r="252" spans="3:25" ht="12.75" customHeight="1" x14ac:dyDescent="0.3">
      <c r="C252" s="22"/>
      <c r="D252" s="22"/>
      <c r="E252" s="63"/>
      <c r="F252" s="22"/>
      <c r="G252" s="22"/>
      <c r="H252" s="22"/>
      <c r="I252" s="22"/>
      <c r="J252" s="22"/>
      <c r="K252" s="121"/>
      <c r="L252" s="54"/>
      <c r="M252" s="54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</row>
    <row r="253" spans="3:25" ht="12.75" customHeight="1" x14ac:dyDescent="0.3">
      <c r="C253" s="22"/>
      <c r="D253" s="22"/>
      <c r="E253" s="63"/>
      <c r="F253" s="22"/>
      <c r="G253" s="22"/>
      <c r="H253" s="22"/>
      <c r="I253" s="22"/>
      <c r="J253" s="22"/>
      <c r="K253" s="121"/>
      <c r="L253" s="54"/>
      <c r="M253" s="54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</row>
    <row r="254" spans="3:25" ht="12.75" customHeight="1" x14ac:dyDescent="0.3">
      <c r="C254" s="22"/>
      <c r="D254" s="22"/>
      <c r="E254" s="63"/>
      <c r="F254" s="22"/>
      <c r="G254" s="22"/>
      <c r="H254" s="22"/>
      <c r="I254" s="22"/>
      <c r="J254" s="22"/>
      <c r="K254" s="121"/>
      <c r="L254" s="54"/>
      <c r="M254" s="54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</row>
    <row r="255" spans="3:25" ht="12.75" customHeight="1" x14ac:dyDescent="0.3">
      <c r="C255" s="22"/>
      <c r="D255" s="22"/>
      <c r="E255" s="63"/>
      <c r="F255" s="22"/>
      <c r="G255" s="22"/>
      <c r="H255" s="22"/>
      <c r="I255" s="22"/>
      <c r="J255" s="22"/>
      <c r="K255" s="121"/>
      <c r="L255" s="54"/>
      <c r="M255" s="54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</row>
    <row r="256" spans="3:25" ht="12.75" customHeight="1" x14ac:dyDescent="0.3">
      <c r="C256" s="22"/>
      <c r="D256" s="22"/>
      <c r="E256" s="63"/>
      <c r="F256" s="22"/>
      <c r="G256" s="22"/>
      <c r="H256" s="22"/>
      <c r="I256" s="22"/>
      <c r="J256" s="22"/>
      <c r="K256" s="121"/>
      <c r="L256" s="54"/>
      <c r="M256" s="54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</row>
    <row r="257" spans="3:25" ht="12.75" customHeight="1" x14ac:dyDescent="0.3">
      <c r="C257" s="22"/>
      <c r="D257" s="22"/>
      <c r="E257" s="63"/>
      <c r="F257" s="22"/>
      <c r="G257" s="22"/>
      <c r="H257" s="22"/>
      <c r="I257" s="22"/>
      <c r="J257" s="22"/>
      <c r="K257" s="121"/>
      <c r="L257" s="54"/>
      <c r="M257" s="54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</row>
    <row r="258" spans="3:25" ht="12.75" customHeight="1" x14ac:dyDescent="0.3">
      <c r="C258" s="22"/>
      <c r="D258" s="22"/>
      <c r="E258" s="63"/>
      <c r="F258" s="22"/>
      <c r="G258" s="22"/>
      <c r="H258" s="22"/>
      <c r="I258" s="22"/>
      <c r="J258" s="22"/>
      <c r="K258" s="121"/>
      <c r="L258" s="54"/>
      <c r="M258" s="54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</row>
    <row r="259" spans="3:25" ht="12.75" customHeight="1" x14ac:dyDescent="0.3">
      <c r="C259" s="22"/>
      <c r="D259" s="22"/>
      <c r="E259" s="63"/>
      <c r="F259" s="22"/>
      <c r="G259" s="22"/>
      <c r="H259" s="22"/>
      <c r="I259" s="22"/>
      <c r="J259" s="22"/>
      <c r="K259" s="121"/>
      <c r="L259" s="54"/>
      <c r="M259" s="54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</row>
    <row r="260" spans="3:25" ht="12.75" customHeight="1" x14ac:dyDescent="0.3">
      <c r="C260" s="22"/>
      <c r="D260" s="22"/>
      <c r="E260" s="63"/>
      <c r="F260" s="22"/>
      <c r="G260" s="22"/>
      <c r="H260" s="22"/>
      <c r="I260" s="22"/>
      <c r="J260" s="22"/>
      <c r="K260" s="121"/>
      <c r="L260" s="54"/>
      <c r="M260" s="54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</row>
    <row r="261" spans="3:25" ht="12.75" customHeight="1" x14ac:dyDescent="0.3">
      <c r="C261" s="22"/>
      <c r="D261" s="22"/>
      <c r="E261" s="63"/>
      <c r="F261" s="22"/>
      <c r="G261" s="22"/>
      <c r="H261" s="22"/>
      <c r="I261" s="22"/>
      <c r="J261" s="22"/>
      <c r="K261" s="121"/>
      <c r="L261" s="54"/>
      <c r="M261" s="54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</row>
    <row r="262" spans="3:25" ht="12.75" customHeight="1" x14ac:dyDescent="0.3">
      <c r="C262" s="22"/>
      <c r="D262" s="22"/>
      <c r="E262" s="63"/>
      <c r="F262" s="22"/>
      <c r="G262" s="22"/>
      <c r="H262" s="22"/>
      <c r="I262" s="22"/>
      <c r="J262" s="22"/>
      <c r="K262" s="121"/>
      <c r="L262" s="54"/>
      <c r="M262" s="54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</row>
    <row r="263" spans="3:25" ht="12.75" customHeight="1" x14ac:dyDescent="0.3">
      <c r="C263" s="22"/>
      <c r="D263" s="22"/>
      <c r="E263" s="63"/>
      <c r="F263" s="22"/>
      <c r="G263" s="22"/>
      <c r="H263" s="22"/>
      <c r="I263" s="22"/>
      <c r="J263" s="22"/>
      <c r="K263" s="121"/>
      <c r="L263" s="54"/>
      <c r="M263" s="54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</row>
    <row r="264" spans="3:25" ht="12.75" customHeight="1" x14ac:dyDescent="0.3">
      <c r="C264" s="22"/>
      <c r="D264" s="22"/>
      <c r="E264" s="63"/>
      <c r="F264" s="22"/>
      <c r="G264" s="22"/>
      <c r="H264" s="22"/>
      <c r="I264" s="22"/>
      <c r="J264" s="22"/>
      <c r="K264" s="121"/>
      <c r="L264" s="54"/>
      <c r="M264" s="54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</row>
    <row r="265" spans="3:25" ht="12.75" customHeight="1" x14ac:dyDescent="0.3">
      <c r="C265" s="22"/>
      <c r="D265" s="22"/>
      <c r="E265" s="63"/>
      <c r="F265" s="22"/>
      <c r="G265" s="22"/>
      <c r="H265" s="22"/>
      <c r="I265" s="22"/>
      <c r="J265" s="22"/>
      <c r="K265" s="121"/>
      <c r="L265" s="54"/>
      <c r="M265" s="54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</row>
    <row r="266" spans="3:25" ht="12.75" customHeight="1" x14ac:dyDescent="0.3">
      <c r="C266" s="22"/>
      <c r="D266" s="22"/>
      <c r="E266" s="63"/>
      <c r="F266" s="22"/>
      <c r="G266" s="22"/>
      <c r="H266" s="22"/>
      <c r="I266" s="22"/>
      <c r="J266" s="22"/>
      <c r="K266" s="121"/>
      <c r="L266" s="54"/>
      <c r="M266" s="54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</row>
    <row r="267" spans="3:25" ht="12.75" customHeight="1" x14ac:dyDescent="0.3">
      <c r="C267" s="22"/>
      <c r="D267" s="22"/>
      <c r="E267" s="63"/>
      <c r="F267" s="22"/>
      <c r="G267" s="22"/>
      <c r="H267" s="22"/>
      <c r="I267" s="22"/>
      <c r="J267" s="22"/>
      <c r="K267" s="121"/>
      <c r="L267" s="54"/>
      <c r="M267" s="54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</row>
    <row r="268" spans="3:25" ht="12.75" customHeight="1" x14ac:dyDescent="0.3">
      <c r="C268" s="22"/>
      <c r="D268" s="22"/>
      <c r="E268" s="63"/>
      <c r="F268" s="22"/>
      <c r="G268" s="22"/>
      <c r="H268" s="22"/>
      <c r="I268" s="22"/>
      <c r="J268" s="22"/>
      <c r="K268" s="121"/>
      <c r="L268" s="54"/>
      <c r="M268" s="54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</row>
    <row r="269" spans="3:25" ht="12.75" customHeight="1" x14ac:dyDescent="0.3">
      <c r="C269" s="22"/>
      <c r="D269" s="22"/>
      <c r="E269" s="63"/>
      <c r="F269" s="22"/>
      <c r="G269" s="22"/>
      <c r="H269" s="22"/>
      <c r="I269" s="22"/>
      <c r="J269" s="22"/>
      <c r="K269" s="121"/>
      <c r="L269" s="54"/>
      <c r="M269" s="54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</row>
    <row r="270" spans="3:25" ht="12.75" customHeight="1" x14ac:dyDescent="0.3">
      <c r="C270" s="22"/>
      <c r="D270" s="22"/>
      <c r="E270" s="63"/>
      <c r="F270" s="22"/>
      <c r="G270" s="22"/>
      <c r="H270" s="22"/>
      <c r="I270" s="22"/>
      <c r="J270" s="22"/>
      <c r="K270" s="121"/>
      <c r="L270" s="54"/>
      <c r="M270" s="54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</row>
    <row r="271" spans="3:25" ht="12.75" customHeight="1" x14ac:dyDescent="0.3">
      <c r="C271" s="22"/>
      <c r="D271" s="22"/>
      <c r="E271" s="63"/>
      <c r="F271" s="22"/>
      <c r="G271" s="22"/>
      <c r="H271" s="22"/>
      <c r="I271" s="22"/>
      <c r="J271" s="22"/>
      <c r="K271" s="121"/>
      <c r="L271" s="54"/>
      <c r="M271" s="54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</row>
    <row r="272" spans="3:25" ht="12.75" customHeight="1" x14ac:dyDescent="0.3">
      <c r="C272" s="22"/>
      <c r="D272" s="22"/>
      <c r="E272" s="63"/>
      <c r="F272" s="22"/>
      <c r="G272" s="22"/>
      <c r="H272" s="22"/>
      <c r="I272" s="22"/>
      <c r="J272" s="22"/>
      <c r="K272" s="121"/>
      <c r="L272" s="54"/>
      <c r="M272" s="54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</row>
    <row r="273" spans="3:25" ht="12.75" customHeight="1" x14ac:dyDescent="0.3">
      <c r="C273" s="22"/>
      <c r="D273" s="22"/>
      <c r="E273" s="63"/>
      <c r="F273" s="22"/>
      <c r="G273" s="22"/>
      <c r="H273" s="22"/>
      <c r="I273" s="22"/>
      <c r="J273" s="22"/>
      <c r="K273" s="121"/>
      <c r="L273" s="54"/>
      <c r="M273" s="54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</row>
    <row r="274" spans="3:25" ht="12.75" customHeight="1" x14ac:dyDescent="0.3">
      <c r="C274" s="22"/>
      <c r="D274" s="22"/>
      <c r="E274" s="63"/>
      <c r="F274" s="22"/>
      <c r="G274" s="22"/>
      <c r="H274" s="22"/>
      <c r="I274" s="22"/>
      <c r="J274" s="22"/>
      <c r="K274" s="121"/>
      <c r="L274" s="54"/>
      <c r="M274" s="54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</row>
    <row r="275" spans="3:25" ht="12.75" customHeight="1" x14ac:dyDescent="0.3">
      <c r="C275" s="22"/>
      <c r="D275" s="22"/>
      <c r="E275" s="63"/>
      <c r="F275" s="22"/>
      <c r="G275" s="22"/>
      <c r="H275" s="22"/>
      <c r="I275" s="22"/>
      <c r="J275" s="22"/>
      <c r="K275" s="121"/>
      <c r="L275" s="54"/>
      <c r="M275" s="54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</row>
    <row r="276" spans="3:25" ht="12.75" customHeight="1" x14ac:dyDescent="0.3">
      <c r="C276" s="22"/>
      <c r="D276" s="22"/>
      <c r="E276" s="63"/>
      <c r="F276" s="22"/>
      <c r="G276" s="22"/>
      <c r="H276" s="22"/>
      <c r="I276" s="22"/>
      <c r="J276" s="22"/>
      <c r="K276" s="121"/>
      <c r="L276" s="54"/>
      <c r="M276" s="54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</row>
    <row r="277" spans="3:25" ht="12.75" customHeight="1" x14ac:dyDescent="0.3">
      <c r="C277" s="22"/>
      <c r="D277" s="22"/>
      <c r="E277" s="63"/>
      <c r="F277" s="22"/>
      <c r="G277" s="22"/>
      <c r="H277" s="22"/>
      <c r="I277" s="22"/>
      <c r="J277" s="22"/>
      <c r="K277" s="121"/>
      <c r="L277" s="54"/>
      <c r="M277" s="54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</row>
    <row r="278" spans="3:25" ht="12.75" customHeight="1" x14ac:dyDescent="0.3">
      <c r="C278" s="22"/>
      <c r="D278" s="22"/>
      <c r="E278" s="63"/>
      <c r="F278" s="22"/>
      <c r="G278" s="22"/>
      <c r="H278" s="22"/>
      <c r="I278" s="22"/>
      <c r="J278" s="22"/>
      <c r="K278" s="121"/>
      <c r="L278" s="54"/>
      <c r="M278" s="54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</row>
    <row r="279" spans="3:25" ht="12.75" customHeight="1" x14ac:dyDescent="0.3">
      <c r="C279" s="22"/>
      <c r="D279" s="22"/>
      <c r="E279" s="63"/>
      <c r="F279" s="22"/>
      <c r="G279" s="22"/>
      <c r="H279" s="22"/>
      <c r="I279" s="22"/>
      <c r="J279" s="22"/>
      <c r="K279" s="121"/>
      <c r="L279" s="54"/>
      <c r="M279" s="54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</row>
    <row r="280" spans="3:25" ht="12.75" customHeight="1" x14ac:dyDescent="0.3">
      <c r="C280" s="22"/>
      <c r="D280" s="22"/>
      <c r="E280" s="63"/>
      <c r="F280" s="22"/>
      <c r="G280" s="22"/>
      <c r="H280" s="22"/>
      <c r="I280" s="22"/>
      <c r="J280" s="22"/>
      <c r="K280" s="121"/>
      <c r="L280" s="54"/>
      <c r="M280" s="54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</row>
    <row r="281" spans="3:25" ht="12.75" customHeight="1" x14ac:dyDescent="0.3">
      <c r="C281" s="22"/>
      <c r="D281" s="22"/>
      <c r="E281" s="63"/>
      <c r="F281" s="22"/>
      <c r="G281" s="22"/>
      <c r="H281" s="22"/>
      <c r="I281" s="22"/>
      <c r="J281" s="22"/>
      <c r="K281" s="121"/>
      <c r="L281" s="54"/>
      <c r="M281" s="54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</row>
    <row r="282" spans="3:25" ht="12.75" customHeight="1" x14ac:dyDescent="0.3">
      <c r="C282" s="22"/>
      <c r="D282" s="22"/>
      <c r="E282" s="63"/>
      <c r="F282" s="22"/>
      <c r="G282" s="22"/>
      <c r="H282" s="22"/>
      <c r="I282" s="22"/>
      <c r="J282" s="22"/>
      <c r="K282" s="121"/>
      <c r="L282" s="54"/>
      <c r="M282" s="54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</row>
    <row r="283" spans="3:25" ht="12.75" customHeight="1" x14ac:dyDescent="0.3">
      <c r="C283" s="22"/>
      <c r="D283" s="22"/>
      <c r="E283" s="63"/>
      <c r="F283" s="22"/>
      <c r="G283" s="22"/>
      <c r="H283" s="22"/>
      <c r="I283" s="22"/>
      <c r="J283" s="22"/>
      <c r="K283" s="121"/>
      <c r="L283" s="54"/>
      <c r="M283" s="54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</row>
    <row r="284" spans="3:25" ht="12.75" customHeight="1" x14ac:dyDescent="0.3">
      <c r="C284" s="22"/>
      <c r="D284" s="22"/>
      <c r="E284" s="63"/>
      <c r="F284" s="22"/>
      <c r="G284" s="22"/>
      <c r="H284" s="22"/>
      <c r="I284" s="22"/>
      <c r="J284" s="22"/>
      <c r="K284" s="121"/>
      <c r="L284" s="54"/>
      <c r="M284" s="54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</row>
    <row r="285" spans="3:25" ht="12.75" customHeight="1" x14ac:dyDescent="0.3">
      <c r="C285" s="22"/>
      <c r="D285" s="22"/>
      <c r="E285" s="63"/>
      <c r="F285" s="22"/>
      <c r="G285" s="22"/>
      <c r="H285" s="22"/>
      <c r="I285" s="22"/>
      <c r="J285" s="22"/>
      <c r="K285" s="121"/>
      <c r="L285" s="54"/>
      <c r="M285" s="54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</row>
    <row r="286" spans="3:25" ht="12.75" customHeight="1" x14ac:dyDescent="0.3">
      <c r="C286" s="22"/>
      <c r="D286" s="22"/>
      <c r="E286" s="63"/>
      <c r="F286" s="22"/>
      <c r="G286" s="22"/>
      <c r="H286" s="22"/>
      <c r="I286" s="22"/>
      <c r="J286" s="22"/>
      <c r="K286" s="121"/>
      <c r="L286" s="54"/>
      <c r="M286" s="54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</row>
    <row r="287" spans="3:25" ht="12.75" customHeight="1" x14ac:dyDescent="0.3">
      <c r="C287" s="22"/>
      <c r="D287" s="22"/>
      <c r="E287" s="63"/>
      <c r="F287" s="22"/>
      <c r="G287" s="22"/>
      <c r="H287" s="22"/>
      <c r="I287" s="22"/>
      <c r="J287" s="22"/>
      <c r="K287" s="121"/>
      <c r="L287" s="54"/>
      <c r="M287" s="54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</row>
    <row r="288" spans="3:25" ht="12.75" customHeight="1" x14ac:dyDescent="0.3">
      <c r="C288" s="22"/>
      <c r="D288" s="22"/>
      <c r="E288" s="63"/>
      <c r="F288" s="22"/>
      <c r="G288" s="22"/>
      <c r="H288" s="22"/>
      <c r="I288" s="22"/>
      <c r="J288" s="22"/>
      <c r="K288" s="121"/>
      <c r="L288" s="54"/>
      <c r="M288" s="54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</row>
    <row r="289" spans="3:25" ht="12.75" customHeight="1" x14ac:dyDescent="0.3">
      <c r="C289" s="22"/>
      <c r="D289" s="22"/>
      <c r="E289" s="63"/>
      <c r="F289" s="22"/>
      <c r="G289" s="22"/>
      <c r="H289" s="22"/>
      <c r="I289" s="22"/>
      <c r="J289" s="22"/>
      <c r="K289" s="121"/>
      <c r="L289" s="54"/>
      <c r="M289" s="54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</row>
    <row r="290" spans="3:25" ht="12.75" customHeight="1" x14ac:dyDescent="0.3">
      <c r="C290" s="22"/>
      <c r="D290" s="22"/>
      <c r="E290" s="63"/>
      <c r="F290" s="22"/>
      <c r="G290" s="22"/>
      <c r="H290" s="22"/>
      <c r="I290" s="22"/>
      <c r="J290" s="22"/>
      <c r="K290" s="121"/>
      <c r="L290" s="54"/>
      <c r="M290" s="54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</row>
    <row r="291" spans="3:25" ht="12.75" customHeight="1" x14ac:dyDescent="0.3">
      <c r="C291" s="22"/>
      <c r="D291" s="22"/>
      <c r="E291" s="63"/>
      <c r="F291" s="22"/>
      <c r="G291" s="22"/>
      <c r="H291" s="22"/>
      <c r="I291" s="22"/>
      <c r="J291" s="22"/>
      <c r="K291" s="121"/>
      <c r="L291" s="54"/>
      <c r="M291" s="54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</row>
    <row r="292" spans="3:25" ht="12.75" customHeight="1" x14ac:dyDescent="0.3">
      <c r="C292" s="22"/>
      <c r="D292" s="22"/>
      <c r="E292" s="63"/>
      <c r="F292" s="22"/>
      <c r="G292" s="22"/>
      <c r="H292" s="22"/>
      <c r="I292" s="22"/>
      <c r="J292" s="22"/>
      <c r="K292" s="121"/>
      <c r="L292" s="54"/>
      <c r="M292" s="54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</row>
    <row r="293" spans="3:25" ht="12.75" customHeight="1" x14ac:dyDescent="0.3">
      <c r="C293" s="22"/>
      <c r="D293" s="22"/>
      <c r="E293" s="63"/>
      <c r="F293" s="22"/>
      <c r="G293" s="22"/>
      <c r="H293" s="22"/>
      <c r="I293" s="22"/>
      <c r="J293" s="22"/>
      <c r="K293" s="121"/>
      <c r="L293" s="54"/>
      <c r="M293" s="54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</row>
    <row r="294" spans="3:25" ht="12.75" customHeight="1" x14ac:dyDescent="0.3">
      <c r="C294" s="22"/>
      <c r="D294" s="22"/>
      <c r="E294" s="63"/>
      <c r="F294" s="22"/>
      <c r="G294" s="22"/>
      <c r="H294" s="22"/>
      <c r="I294" s="22"/>
      <c r="J294" s="22"/>
      <c r="K294" s="121"/>
      <c r="L294" s="54"/>
      <c r="M294" s="54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</row>
    <row r="295" spans="3:25" ht="12.75" customHeight="1" x14ac:dyDescent="0.3">
      <c r="C295" s="22"/>
      <c r="D295" s="22"/>
      <c r="E295" s="63"/>
      <c r="F295" s="22"/>
      <c r="G295" s="22"/>
      <c r="H295" s="22"/>
      <c r="I295" s="22"/>
      <c r="J295" s="22"/>
      <c r="K295" s="121"/>
      <c r="L295" s="54"/>
      <c r="M295" s="54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</row>
    <row r="296" spans="3:25" ht="12.75" customHeight="1" x14ac:dyDescent="0.3">
      <c r="C296" s="22"/>
      <c r="D296" s="22"/>
      <c r="E296" s="63"/>
      <c r="F296" s="22"/>
      <c r="G296" s="22"/>
      <c r="H296" s="22"/>
      <c r="I296" s="22"/>
      <c r="J296" s="22"/>
      <c r="K296" s="121"/>
      <c r="L296" s="54"/>
      <c r="M296" s="54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</row>
    <row r="297" spans="3:25" ht="12.75" customHeight="1" x14ac:dyDescent="0.3">
      <c r="C297" s="22"/>
      <c r="D297" s="22"/>
      <c r="E297" s="63"/>
      <c r="F297" s="22"/>
      <c r="G297" s="22"/>
      <c r="H297" s="22"/>
      <c r="I297" s="22"/>
      <c r="J297" s="22"/>
      <c r="K297" s="121"/>
      <c r="L297" s="54"/>
      <c r="M297" s="54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</row>
    <row r="298" spans="3:25" ht="12.75" customHeight="1" x14ac:dyDescent="0.3">
      <c r="C298" s="22"/>
      <c r="D298" s="22"/>
      <c r="E298" s="63"/>
      <c r="F298" s="22"/>
      <c r="G298" s="22"/>
      <c r="H298" s="22"/>
      <c r="I298" s="22"/>
      <c r="J298" s="22"/>
      <c r="K298" s="121"/>
      <c r="L298" s="54"/>
      <c r="M298" s="54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</row>
    <row r="299" spans="3:25" ht="12.75" customHeight="1" x14ac:dyDescent="0.3">
      <c r="C299" s="22"/>
      <c r="D299" s="22"/>
      <c r="E299" s="63"/>
      <c r="F299" s="22"/>
      <c r="G299" s="22"/>
      <c r="H299" s="22"/>
      <c r="I299" s="22"/>
      <c r="J299" s="22"/>
      <c r="K299" s="121"/>
      <c r="L299" s="54"/>
      <c r="M299" s="54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</row>
    <row r="300" spans="3:25" ht="12.75" customHeight="1" x14ac:dyDescent="0.3">
      <c r="C300" s="22"/>
      <c r="D300" s="22"/>
      <c r="E300" s="63"/>
      <c r="F300" s="22"/>
      <c r="G300" s="22"/>
      <c r="H300" s="22"/>
      <c r="I300" s="22"/>
      <c r="J300" s="22"/>
      <c r="K300" s="121"/>
      <c r="L300" s="54"/>
      <c r="M300" s="54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</row>
    <row r="301" spans="3:25" ht="12.75" customHeight="1" x14ac:dyDescent="0.3">
      <c r="C301" s="22"/>
      <c r="D301" s="22"/>
      <c r="E301" s="63"/>
      <c r="F301" s="22"/>
      <c r="G301" s="22"/>
      <c r="H301" s="22"/>
      <c r="I301" s="22"/>
      <c r="J301" s="22"/>
      <c r="K301" s="121"/>
      <c r="L301" s="54"/>
      <c r="M301" s="54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</row>
    <row r="302" spans="3:25" ht="12.75" customHeight="1" x14ac:dyDescent="0.3">
      <c r="C302" s="22"/>
      <c r="D302" s="22"/>
      <c r="E302" s="63"/>
      <c r="F302" s="22"/>
      <c r="G302" s="22"/>
      <c r="H302" s="22"/>
      <c r="I302" s="22"/>
      <c r="J302" s="22"/>
      <c r="K302" s="121"/>
      <c r="L302" s="54"/>
      <c r="M302" s="54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</row>
    <row r="303" spans="3:25" ht="12.75" customHeight="1" x14ac:dyDescent="0.3">
      <c r="C303" s="22"/>
      <c r="D303" s="22"/>
      <c r="E303" s="63"/>
      <c r="F303" s="22"/>
      <c r="G303" s="22"/>
      <c r="H303" s="22"/>
      <c r="I303" s="22"/>
      <c r="J303" s="22"/>
      <c r="K303" s="121"/>
      <c r="L303" s="54"/>
      <c r="M303" s="54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</row>
    <row r="304" spans="3:25" ht="12.75" customHeight="1" x14ac:dyDescent="0.3">
      <c r="C304" s="22"/>
      <c r="D304" s="22"/>
      <c r="E304" s="63"/>
      <c r="F304" s="22"/>
      <c r="G304" s="22"/>
      <c r="H304" s="22"/>
      <c r="I304" s="22"/>
      <c r="J304" s="22"/>
      <c r="K304" s="121"/>
      <c r="L304" s="54"/>
      <c r="M304" s="54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</row>
    <row r="305" spans="3:25" ht="12.75" customHeight="1" x14ac:dyDescent="0.3">
      <c r="C305" s="22"/>
      <c r="D305" s="22"/>
      <c r="E305" s="63"/>
      <c r="F305" s="22"/>
      <c r="G305" s="22"/>
      <c r="H305" s="22"/>
      <c r="I305" s="22"/>
      <c r="J305" s="22"/>
      <c r="K305" s="121"/>
      <c r="L305" s="54"/>
      <c r="M305" s="54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</row>
    <row r="306" spans="3:25" ht="12.75" customHeight="1" x14ac:dyDescent="0.3">
      <c r="C306" s="22"/>
      <c r="D306" s="22"/>
      <c r="E306" s="63"/>
      <c r="F306" s="22"/>
      <c r="G306" s="22"/>
      <c r="H306" s="22"/>
      <c r="I306" s="22"/>
      <c r="J306" s="22"/>
      <c r="K306" s="121"/>
      <c r="L306" s="54"/>
      <c r="M306" s="54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</row>
    <row r="307" spans="3:25" ht="12.75" customHeight="1" x14ac:dyDescent="0.3">
      <c r="C307" s="22"/>
      <c r="D307" s="22"/>
      <c r="E307" s="63"/>
      <c r="F307" s="22"/>
      <c r="G307" s="22"/>
      <c r="H307" s="22"/>
      <c r="I307" s="22"/>
      <c r="J307" s="22"/>
      <c r="K307" s="121"/>
      <c r="L307" s="54"/>
      <c r="M307" s="54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</row>
    <row r="308" spans="3:25" ht="12.75" customHeight="1" x14ac:dyDescent="0.3">
      <c r="C308" s="22"/>
      <c r="D308" s="22"/>
      <c r="E308" s="63"/>
      <c r="F308" s="22"/>
      <c r="G308" s="22"/>
      <c r="H308" s="22"/>
      <c r="I308" s="22"/>
      <c r="J308" s="22"/>
      <c r="K308" s="121"/>
      <c r="L308" s="54"/>
      <c r="M308" s="54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</row>
    <row r="309" spans="3:25" ht="12.75" customHeight="1" x14ac:dyDescent="0.3">
      <c r="C309" s="22"/>
      <c r="D309" s="22"/>
      <c r="E309" s="63"/>
      <c r="F309" s="22"/>
      <c r="G309" s="22"/>
      <c r="H309" s="22"/>
      <c r="I309" s="22"/>
      <c r="J309" s="22"/>
      <c r="K309" s="121"/>
      <c r="L309" s="54"/>
      <c r="M309" s="54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</row>
    <row r="310" spans="3:25" ht="12.75" customHeight="1" x14ac:dyDescent="0.3">
      <c r="C310" s="22"/>
      <c r="D310" s="22"/>
      <c r="E310" s="63"/>
      <c r="F310" s="22"/>
      <c r="G310" s="22"/>
      <c r="H310" s="22"/>
      <c r="I310" s="22"/>
      <c r="J310" s="22"/>
      <c r="K310" s="121"/>
      <c r="L310" s="54"/>
      <c r="M310" s="54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</row>
    <row r="311" spans="3:25" ht="12.75" customHeight="1" x14ac:dyDescent="0.3">
      <c r="C311" s="22"/>
      <c r="D311" s="22"/>
      <c r="E311" s="63"/>
      <c r="F311" s="22"/>
      <c r="G311" s="22"/>
      <c r="H311" s="22"/>
      <c r="I311" s="22"/>
      <c r="J311" s="22"/>
      <c r="K311" s="121"/>
      <c r="L311" s="54"/>
      <c r="M311" s="54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</row>
    <row r="312" spans="3:25" ht="12.75" customHeight="1" x14ac:dyDescent="0.3">
      <c r="C312" s="22"/>
      <c r="D312" s="22"/>
      <c r="E312" s="63"/>
      <c r="F312" s="22"/>
      <c r="G312" s="22"/>
      <c r="H312" s="22"/>
      <c r="I312" s="22"/>
      <c r="J312" s="22"/>
      <c r="K312" s="121"/>
      <c r="L312" s="54"/>
      <c r="M312" s="54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</row>
    <row r="313" spans="3:25" ht="12.75" customHeight="1" x14ac:dyDescent="0.3">
      <c r="C313" s="22"/>
      <c r="D313" s="22"/>
      <c r="E313" s="63"/>
      <c r="F313" s="22"/>
      <c r="G313" s="22"/>
      <c r="H313" s="22"/>
      <c r="I313" s="22"/>
      <c r="J313" s="22"/>
      <c r="K313" s="121"/>
      <c r="L313" s="54"/>
      <c r="M313" s="54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</row>
    <row r="314" spans="3:25" ht="12.75" customHeight="1" x14ac:dyDescent="0.3">
      <c r="C314" s="22"/>
      <c r="D314" s="22"/>
      <c r="E314" s="63"/>
      <c r="F314" s="22"/>
      <c r="G314" s="22"/>
      <c r="H314" s="22"/>
      <c r="I314" s="22"/>
      <c r="J314" s="22"/>
      <c r="K314" s="121"/>
      <c r="L314" s="54"/>
      <c r="M314" s="54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</row>
    <row r="315" spans="3:25" ht="12.75" customHeight="1" x14ac:dyDescent="0.3">
      <c r="C315" s="22"/>
      <c r="D315" s="22"/>
      <c r="E315" s="63"/>
      <c r="F315" s="22"/>
      <c r="G315" s="22"/>
      <c r="H315" s="22"/>
      <c r="I315" s="22"/>
      <c r="J315" s="22"/>
      <c r="K315" s="121"/>
      <c r="L315" s="54"/>
      <c r="M315" s="54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</row>
    <row r="316" spans="3:25" ht="12.75" customHeight="1" x14ac:dyDescent="0.3">
      <c r="C316" s="22"/>
      <c r="D316" s="22"/>
      <c r="E316" s="63"/>
      <c r="F316" s="22"/>
      <c r="G316" s="22"/>
      <c r="H316" s="22"/>
      <c r="I316" s="22"/>
      <c r="J316" s="22"/>
      <c r="K316" s="121"/>
      <c r="L316" s="54"/>
      <c r="M316" s="54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</row>
    <row r="317" spans="3:25" ht="12.75" customHeight="1" x14ac:dyDescent="0.3">
      <c r="C317" s="22"/>
      <c r="D317" s="22"/>
      <c r="E317" s="63"/>
      <c r="F317" s="22"/>
      <c r="G317" s="22"/>
      <c r="H317" s="22"/>
      <c r="I317" s="22"/>
      <c r="J317" s="22"/>
      <c r="K317" s="121"/>
      <c r="L317" s="54"/>
      <c r="M317" s="54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</row>
    <row r="318" spans="3:25" ht="12.75" customHeight="1" x14ac:dyDescent="0.3">
      <c r="C318" s="22"/>
      <c r="D318" s="22"/>
      <c r="E318" s="63"/>
      <c r="F318" s="22"/>
      <c r="G318" s="22"/>
      <c r="H318" s="22"/>
      <c r="I318" s="22"/>
      <c r="J318" s="22"/>
      <c r="K318" s="121"/>
      <c r="L318" s="54"/>
      <c r="M318" s="54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</row>
    <row r="319" spans="3:25" ht="12.75" customHeight="1" x14ac:dyDescent="0.3">
      <c r="C319" s="22"/>
      <c r="D319" s="22"/>
      <c r="E319" s="63"/>
      <c r="F319" s="22"/>
      <c r="G319" s="22"/>
      <c r="H319" s="22"/>
      <c r="I319" s="22"/>
      <c r="J319" s="22"/>
      <c r="K319" s="121"/>
      <c r="L319" s="54"/>
      <c r="M319" s="54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</row>
    <row r="320" spans="3:25" ht="12.75" customHeight="1" x14ac:dyDescent="0.3">
      <c r="C320" s="22"/>
      <c r="D320" s="22"/>
      <c r="E320" s="63"/>
      <c r="F320" s="22"/>
      <c r="G320" s="22"/>
      <c r="H320" s="22"/>
      <c r="I320" s="22"/>
      <c r="J320" s="22"/>
      <c r="K320" s="121"/>
      <c r="L320" s="54"/>
      <c r="M320" s="54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</row>
    <row r="321" spans="3:25" ht="12.75" customHeight="1" x14ac:dyDescent="0.3">
      <c r="C321" s="22"/>
      <c r="D321" s="22"/>
      <c r="E321" s="63"/>
      <c r="F321" s="22"/>
      <c r="G321" s="22"/>
      <c r="H321" s="22"/>
      <c r="I321" s="22"/>
      <c r="J321" s="22"/>
      <c r="K321" s="121"/>
      <c r="L321" s="54"/>
      <c r="M321" s="54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</row>
    <row r="322" spans="3:25" ht="12.75" customHeight="1" x14ac:dyDescent="0.3">
      <c r="C322" s="22"/>
      <c r="D322" s="22"/>
      <c r="E322" s="63"/>
      <c r="F322" s="22"/>
      <c r="G322" s="22"/>
      <c r="H322" s="22"/>
      <c r="I322" s="22"/>
      <c r="J322" s="22"/>
      <c r="K322" s="121"/>
      <c r="L322" s="54"/>
      <c r="M322" s="54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</row>
    <row r="323" spans="3:25" ht="12.75" customHeight="1" x14ac:dyDescent="0.3">
      <c r="C323" s="22"/>
      <c r="D323" s="22"/>
      <c r="E323" s="63"/>
      <c r="F323" s="22"/>
      <c r="G323" s="22"/>
      <c r="H323" s="22"/>
      <c r="I323" s="22"/>
      <c r="J323" s="22"/>
      <c r="K323" s="121"/>
      <c r="L323" s="54"/>
      <c r="M323" s="54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</row>
    <row r="324" spans="3:25" ht="12.75" customHeight="1" x14ac:dyDescent="0.3">
      <c r="C324" s="22"/>
      <c r="D324" s="22"/>
      <c r="E324" s="63"/>
      <c r="F324" s="22"/>
      <c r="G324" s="22"/>
      <c r="H324" s="22"/>
      <c r="I324" s="22"/>
      <c r="J324" s="22"/>
      <c r="K324" s="121"/>
      <c r="L324" s="54"/>
      <c r="M324" s="54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</row>
    <row r="325" spans="3:25" ht="12.75" customHeight="1" x14ac:dyDescent="0.3">
      <c r="C325" s="22"/>
      <c r="D325" s="22"/>
      <c r="E325" s="63"/>
      <c r="F325" s="22"/>
      <c r="G325" s="22"/>
      <c r="H325" s="22"/>
      <c r="I325" s="22"/>
      <c r="J325" s="22"/>
      <c r="K325" s="121"/>
      <c r="L325" s="54"/>
      <c r="M325" s="54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</row>
    <row r="326" spans="3:25" ht="12.75" customHeight="1" x14ac:dyDescent="0.3">
      <c r="C326" s="22"/>
      <c r="D326" s="22"/>
      <c r="E326" s="63"/>
      <c r="F326" s="22"/>
      <c r="G326" s="22"/>
      <c r="H326" s="22"/>
      <c r="I326" s="22"/>
      <c r="J326" s="22"/>
      <c r="K326" s="121"/>
      <c r="L326" s="54"/>
      <c r="M326" s="54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</row>
    <row r="327" spans="3:25" ht="12.75" customHeight="1" x14ac:dyDescent="0.3">
      <c r="C327" s="22"/>
      <c r="D327" s="22"/>
      <c r="E327" s="63"/>
      <c r="F327" s="22"/>
      <c r="G327" s="22"/>
      <c r="H327" s="22"/>
      <c r="I327" s="22"/>
      <c r="J327" s="22"/>
      <c r="K327" s="121"/>
      <c r="L327" s="54"/>
      <c r="M327" s="54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</row>
    <row r="328" spans="3:25" ht="12.75" customHeight="1" x14ac:dyDescent="0.3">
      <c r="C328" s="22"/>
      <c r="D328" s="22"/>
      <c r="E328" s="63"/>
      <c r="F328" s="22"/>
      <c r="G328" s="22"/>
      <c r="H328" s="22"/>
      <c r="I328" s="22"/>
      <c r="J328" s="22"/>
      <c r="K328" s="121"/>
      <c r="L328" s="54"/>
      <c r="M328" s="54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</row>
    <row r="329" spans="3:25" ht="12.75" customHeight="1" x14ac:dyDescent="0.3">
      <c r="C329" s="22"/>
      <c r="D329" s="22"/>
      <c r="E329" s="63"/>
      <c r="F329" s="22"/>
      <c r="G329" s="22"/>
      <c r="H329" s="22"/>
      <c r="I329" s="22"/>
      <c r="J329" s="22"/>
      <c r="K329" s="121"/>
      <c r="L329" s="54"/>
      <c r="M329" s="54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</row>
    <row r="330" spans="3:25" ht="12.75" customHeight="1" x14ac:dyDescent="0.3">
      <c r="C330" s="22"/>
      <c r="D330" s="22"/>
      <c r="E330" s="63"/>
      <c r="F330" s="22"/>
      <c r="G330" s="22"/>
      <c r="H330" s="22"/>
      <c r="I330" s="22"/>
      <c r="J330" s="22"/>
      <c r="K330" s="121"/>
      <c r="L330" s="54"/>
      <c r="M330" s="54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</row>
    <row r="331" spans="3:25" ht="12.75" customHeight="1" x14ac:dyDescent="0.3">
      <c r="C331" s="22"/>
      <c r="D331" s="22"/>
      <c r="E331" s="63"/>
      <c r="F331" s="22"/>
      <c r="G331" s="22"/>
      <c r="H331" s="22"/>
      <c r="I331" s="22"/>
      <c r="J331" s="22"/>
      <c r="K331" s="121"/>
      <c r="L331" s="54"/>
      <c r="M331" s="54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</row>
    <row r="332" spans="3:25" ht="12.75" customHeight="1" x14ac:dyDescent="0.3">
      <c r="C332" s="22"/>
      <c r="D332" s="22"/>
      <c r="E332" s="63"/>
      <c r="F332" s="22"/>
      <c r="G332" s="22"/>
      <c r="H332" s="22"/>
      <c r="I332" s="22"/>
      <c r="J332" s="22"/>
      <c r="K332" s="121"/>
      <c r="L332" s="54"/>
      <c r="M332" s="54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</row>
    <row r="333" spans="3:25" ht="12.75" customHeight="1" x14ac:dyDescent="0.3">
      <c r="C333" s="22"/>
      <c r="D333" s="22"/>
      <c r="E333" s="63"/>
      <c r="F333" s="22"/>
      <c r="G333" s="22"/>
      <c r="H333" s="22"/>
      <c r="I333" s="22"/>
      <c r="J333" s="22"/>
      <c r="K333" s="121"/>
      <c r="L333" s="54"/>
      <c r="M333" s="54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</row>
    <row r="334" spans="3:25" ht="12.75" customHeight="1" x14ac:dyDescent="0.3">
      <c r="C334" s="22"/>
      <c r="D334" s="22"/>
      <c r="E334" s="63"/>
      <c r="F334" s="22"/>
      <c r="G334" s="22"/>
      <c r="H334" s="22"/>
      <c r="I334" s="22"/>
      <c r="J334" s="22"/>
      <c r="K334" s="121"/>
      <c r="L334" s="54"/>
      <c r="M334" s="54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</row>
    <row r="335" spans="3:25" ht="12.75" customHeight="1" x14ac:dyDescent="0.3">
      <c r="C335" s="22"/>
      <c r="D335" s="22"/>
      <c r="E335" s="63"/>
      <c r="F335" s="22"/>
      <c r="G335" s="22"/>
      <c r="H335" s="22"/>
      <c r="I335" s="22"/>
      <c r="J335" s="22"/>
      <c r="K335" s="121"/>
      <c r="L335" s="54"/>
      <c r="M335" s="54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</row>
    <row r="336" spans="3:25" ht="12.75" customHeight="1" x14ac:dyDescent="0.3">
      <c r="C336" s="22"/>
      <c r="D336" s="22"/>
      <c r="E336" s="63"/>
      <c r="F336" s="22"/>
      <c r="G336" s="22"/>
      <c r="H336" s="22"/>
      <c r="I336" s="22"/>
      <c r="J336" s="22"/>
      <c r="K336" s="121"/>
      <c r="L336" s="54"/>
      <c r="M336" s="54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</row>
    <row r="337" spans="3:25" ht="12.75" customHeight="1" x14ac:dyDescent="0.3">
      <c r="C337" s="22"/>
      <c r="D337" s="22"/>
      <c r="E337" s="63"/>
      <c r="F337" s="22"/>
      <c r="G337" s="22"/>
      <c r="H337" s="22"/>
      <c r="I337" s="22"/>
      <c r="J337" s="22"/>
      <c r="K337" s="121"/>
      <c r="L337" s="54"/>
      <c r="M337" s="54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</row>
    <row r="338" spans="3:25" ht="12.75" customHeight="1" x14ac:dyDescent="0.3">
      <c r="C338" s="22"/>
      <c r="D338" s="22"/>
      <c r="E338" s="63"/>
      <c r="F338" s="22"/>
      <c r="G338" s="22"/>
      <c r="H338" s="22"/>
      <c r="I338" s="22"/>
      <c r="J338" s="22"/>
      <c r="K338" s="121"/>
      <c r="L338" s="54"/>
      <c r="M338" s="54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</row>
    <row r="339" spans="3:25" ht="12.75" customHeight="1" x14ac:dyDescent="0.3">
      <c r="C339" s="22"/>
      <c r="D339" s="22"/>
      <c r="E339" s="63"/>
      <c r="F339" s="22"/>
      <c r="G339" s="22"/>
      <c r="H339" s="22"/>
      <c r="I339" s="22"/>
      <c r="J339" s="22"/>
      <c r="K339" s="121"/>
      <c r="L339" s="54"/>
      <c r="M339" s="54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</row>
    <row r="340" spans="3:25" ht="12.75" customHeight="1" x14ac:dyDescent="0.3">
      <c r="C340" s="22"/>
      <c r="D340" s="22"/>
      <c r="E340" s="63"/>
      <c r="F340" s="22"/>
      <c r="G340" s="22"/>
      <c r="H340" s="22"/>
      <c r="I340" s="22"/>
      <c r="J340" s="22"/>
      <c r="K340" s="121"/>
      <c r="L340" s="54"/>
      <c r="M340" s="54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</row>
    <row r="341" spans="3:25" ht="12.75" customHeight="1" x14ac:dyDescent="0.3">
      <c r="C341" s="22"/>
      <c r="D341" s="22"/>
      <c r="E341" s="63"/>
      <c r="F341" s="22"/>
      <c r="G341" s="22"/>
      <c r="H341" s="22"/>
      <c r="I341" s="22"/>
      <c r="J341" s="22"/>
      <c r="K341" s="121"/>
      <c r="L341" s="54"/>
      <c r="M341" s="54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</row>
    <row r="342" spans="3:25" ht="12.75" customHeight="1" x14ac:dyDescent="0.3">
      <c r="C342" s="22"/>
      <c r="D342" s="22"/>
      <c r="E342" s="63"/>
      <c r="F342" s="22"/>
      <c r="G342" s="22"/>
      <c r="H342" s="22"/>
      <c r="I342" s="22"/>
      <c r="J342" s="22"/>
      <c r="K342" s="121"/>
      <c r="L342" s="54"/>
      <c r="M342" s="54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</row>
    <row r="343" spans="3:25" ht="12.75" customHeight="1" x14ac:dyDescent="0.3">
      <c r="C343" s="22"/>
      <c r="D343" s="22"/>
      <c r="E343" s="63"/>
      <c r="F343" s="22"/>
      <c r="G343" s="22"/>
      <c r="H343" s="22"/>
      <c r="I343" s="22"/>
      <c r="J343" s="22"/>
      <c r="K343" s="121"/>
      <c r="L343" s="54"/>
      <c r="M343" s="54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</row>
    <row r="344" spans="3:25" ht="12.75" customHeight="1" x14ac:dyDescent="0.3">
      <c r="C344" s="22"/>
      <c r="D344" s="22"/>
      <c r="E344" s="63"/>
      <c r="F344" s="22"/>
      <c r="G344" s="22"/>
      <c r="H344" s="22"/>
      <c r="I344" s="22"/>
      <c r="J344" s="22"/>
      <c r="K344" s="121"/>
      <c r="L344" s="54"/>
      <c r="M344" s="54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</row>
    <row r="345" spans="3:25" ht="12.75" customHeight="1" x14ac:dyDescent="0.3">
      <c r="C345" s="22"/>
      <c r="D345" s="22"/>
      <c r="E345" s="63"/>
      <c r="F345" s="22"/>
      <c r="G345" s="22"/>
      <c r="H345" s="22"/>
      <c r="I345" s="22"/>
      <c r="J345" s="22"/>
      <c r="K345" s="121"/>
      <c r="L345" s="54"/>
      <c r="M345" s="54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</row>
    <row r="346" spans="3:25" ht="12.75" customHeight="1" x14ac:dyDescent="0.3">
      <c r="C346" s="22"/>
      <c r="D346" s="22"/>
      <c r="E346" s="63"/>
      <c r="F346" s="22"/>
      <c r="G346" s="22"/>
      <c r="H346" s="22"/>
      <c r="I346" s="22"/>
      <c r="J346" s="22"/>
      <c r="K346" s="121"/>
      <c r="L346" s="54"/>
      <c r="M346" s="54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</row>
    <row r="347" spans="3:25" ht="12.75" customHeight="1" x14ac:dyDescent="0.3">
      <c r="C347" s="22"/>
      <c r="D347" s="22"/>
      <c r="E347" s="63"/>
      <c r="F347" s="22"/>
      <c r="G347" s="22"/>
      <c r="H347" s="22"/>
      <c r="I347" s="22"/>
      <c r="J347" s="22"/>
      <c r="K347" s="121"/>
      <c r="L347" s="54"/>
      <c r="M347" s="54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</row>
    <row r="348" spans="3:25" ht="12.75" customHeight="1" x14ac:dyDescent="0.3">
      <c r="C348" s="22"/>
      <c r="D348" s="22"/>
      <c r="E348" s="63"/>
      <c r="F348" s="22"/>
      <c r="G348" s="22"/>
      <c r="H348" s="22"/>
      <c r="I348" s="22"/>
      <c r="J348" s="22"/>
      <c r="K348" s="121"/>
      <c r="L348" s="54"/>
      <c r="M348" s="54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</row>
    <row r="349" spans="3:25" ht="12.75" customHeight="1" x14ac:dyDescent="0.3">
      <c r="C349" s="22"/>
      <c r="D349" s="22"/>
      <c r="E349" s="63"/>
      <c r="F349" s="22"/>
      <c r="G349" s="22"/>
      <c r="H349" s="22"/>
      <c r="I349" s="22"/>
      <c r="J349" s="22"/>
      <c r="K349" s="121"/>
      <c r="L349" s="54"/>
      <c r="M349" s="54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</row>
    <row r="350" spans="3:25" ht="12.75" customHeight="1" x14ac:dyDescent="0.3">
      <c r="C350" s="22"/>
      <c r="D350" s="22"/>
      <c r="E350" s="63"/>
      <c r="F350" s="22"/>
      <c r="G350" s="22"/>
      <c r="H350" s="22"/>
      <c r="I350" s="22"/>
      <c r="J350" s="22"/>
      <c r="K350" s="121"/>
      <c r="L350" s="54"/>
      <c r="M350" s="54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</row>
    <row r="351" spans="3:25" ht="12.75" customHeight="1" x14ac:dyDescent="0.3">
      <c r="C351" s="22"/>
      <c r="D351" s="22"/>
      <c r="E351" s="63"/>
      <c r="F351" s="22"/>
      <c r="G351" s="22"/>
      <c r="H351" s="22"/>
      <c r="I351" s="22"/>
      <c r="J351" s="22"/>
      <c r="K351" s="121"/>
      <c r="L351" s="54"/>
      <c r="M351" s="54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</row>
    <row r="352" spans="3:25" ht="12.75" customHeight="1" x14ac:dyDescent="0.3">
      <c r="C352" s="22"/>
      <c r="D352" s="22"/>
      <c r="E352" s="63"/>
      <c r="F352" s="22"/>
      <c r="G352" s="22"/>
      <c r="H352" s="22"/>
      <c r="I352" s="22"/>
      <c r="J352" s="22"/>
      <c r="K352" s="121"/>
      <c r="L352" s="54"/>
      <c r="M352" s="54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</row>
    <row r="353" spans="3:25" ht="12.75" customHeight="1" x14ac:dyDescent="0.3">
      <c r="C353" s="22"/>
      <c r="D353" s="22"/>
      <c r="E353" s="63"/>
      <c r="F353" s="22"/>
      <c r="G353" s="22"/>
      <c r="H353" s="22"/>
      <c r="I353" s="22"/>
      <c r="J353" s="22"/>
      <c r="K353" s="121"/>
      <c r="L353" s="54"/>
      <c r="M353" s="54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</row>
    <row r="354" spans="3:25" ht="12.75" customHeight="1" x14ac:dyDescent="0.3">
      <c r="C354" s="22"/>
      <c r="D354" s="22"/>
      <c r="E354" s="63"/>
      <c r="F354" s="22"/>
      <c r="G354" s="22"/>
      <c r="H354" s="22"/>
      <c r="I354" s="22"/>
      <c r="J354" s="22"/>
      <c r="K354" s="121"/>
      <c r="L354" s="54"/>
      <c r="M354" s="54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</row>
    <row r="355" spans="3:25" ht="12.75" customHeight="1" x14ac:dyDescent="0.3">
      <c r="C355" s="22"/>
      <c r="D355" s="22"/>
      <c r="E355" s="63"/>
      <c r="F355" s="22"/>
      <c r="G355" s="22"/>
      <c r="H355" s="22"/>
      <c r="I355" s="22"/>
      <c r="J355" s="22"/>
      <c r="K355" s="121"/>
      <c r="L355" s="54"/>
      <c r="M355" s="54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</row>
    <row r="356" spans="3:25" ht="12.75" customHeight="1" x14ac:dyDescent="0.3">
      <c r="C356" s="22"/>
      <c r="D356" s="22"/>
      <c r="E356" s="63"/>
      <c r="F356" s="22"/>
      <c r="G356" s="22"/>
      <c r="H356" s="22"/>
      <c r="I356" s="22"/>
      <c r="J356" s="22"/>
      <c r="K356" s="121"/>
      <c r="L356" s="54"/>
      <c r="M356" s="54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</row>
    <row r="357" spans="3:25" ht="12.75" customHeight="1" x14ac:dyDescent="0.3">
      <c r="C357" s="22"/>
      <c r="D357" s="22"/>
      <c r="E357" s="63"/>
      <c r="F357" s="22"/>
      <c r="G357" s="22"/>
      <c r="H357" s="22"/>
      <c r="I357" s="22"/>
      <c r="J357" s="22"/>
      <c r="K357" s="121"/>
      <c r="L357" s="54"/>
      <c r="M357" s="54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</row>
    <row r="358" spans="3:25" ht="12.75" customHeight="1" x14ac:dyDescent="0.3">
      <c r="C358" s="22"/>
      <c r="D358" s="22"/>
      <c r="E358" s="63"/>
      <c r="F358" s="22"/>
      <c r="G358" s="22"/>
      <c r="H358" s="22"/>
      <c r="I358" s="22"/>
      <c r="J358" s="22"/>
      <c r="K358" s="121"/>
      <c r="L358" s="54"/>
      <c r="M358" s="54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</row>
    <row r="359" spans="3:25" ht="12.75" customHeight="1" x14ac:dyDescent="0.3">
      <c r="C359" s="22"/>
      <c r="D359" s="22"/>
      <c r="E359" s="63"/>
      <c r="F359" s="22"/>
      <c r="G359" s="22"/>
      <c r="H359" s="22"/>
      <c r="I359" s="22"/>
      <c r="J359" s="22"/>
      <c r="K359" s="121"/>
      <c r="L359" s="54"/>
      <c r="M359" s="54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</row>
    <row r="360" spans="3:25" ht="12.75" customHeight="1" x14ac:dyDescent="0.3">
      <c r="C360" s="22"/>
      <c r="D360" s="22"/>
      <c r="E360" s="63"/>
      <c r="F360" s="22"/>
      <c r="G360" s="22"/>
      <c r="H360" s="22"/>
      <c r="I360" s="22"/>
      <c r="J360" s="22"/>
      <c r="K360" s="121"/>
      <c r="L360" s="54"/>
      <c r="M360" s="54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</row>
    <row r="361" spans="3:25" ht="12.75" customHeight="1" x14ac:dyDescent="0.3">
      <c r="C361" s="22"/>
      <c r="D361" s="22"/>
      <c r="E361" s="63"/>
      <c r="F361" s="22"/>
      <c r="G361" s="22"/>
      <c r="H361" s="22"/>
      <c r="I361" s="22"/>
      <c r="J361" s="22"/>
      <c r="K361" s="121"/>
      <c r="L361" s="54"/>
      <c r="M361" s="54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</row>
    <row r="362" spans="3:25" ht="12.75" customHeight="1" x14ac:dyDescent="0.3">
      <c r="C362" s="22"/>
      <c r="D362" s="22"/>
      <c r="E362" s="63"/>
      <c r="F362" s="22"/>
      <c r="G362" s="22"/>
      <c r="H362" s="22"/>
      <c r="I362" s="22"/>
      <c r="J362" s="22"/>
      <c r="K362" s="121"/>
      <c r="L362" s="54"/>
      <c r="M362" s="54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</row>
    <row r="363" spans="3:25" ht="12.75" customHeight="1" x14ac:dyDescent="0.3">
      <c r="C363" s="22"/>
      <c r="D363" s="22"/>
      <c r="E363" s="63"/>
      <c r="F363" s="22"/>
      <c r="G363" s="22"/>
      <c r="H363" s="22"/>
      <c r="I363" s="22"/>
      <c r="J363" s="22"/>
      <c r="K363" s="121"/>
      <c r="L363" s="54"/>
      <c r="M363" s="54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</row>
    <row r="364" spans="3:25" ht="12.75" customHeight="1" x14ac:dyDescent="0.3">
      <c r="C364" s="22"/>
      <c r="D364" s="22"/>
      <c r="E364" s="63"/>
      <c r="F364" s="22"/>
      <c r="G364" s="22"/>
      <c r="H364" s="22"/>
      <c r="I364" s="22"/>
      <c r="J364" s="22"/>
      <c r="K364" s="121"/>
      <c r="L364" s="54"/>
      <c r="M364" s="54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</row>
    <row r="365" spans="3:25" ht="12.75" customHeight="1" x14ac:dyDescent="0.3">
      <c r="C365" s="22"/>
      <c r="D365" s="22"/>
      <c r="E365" s="63"/>
      <c r="F365" s="22"/>
      <c r="G365" s="22"/>
      <c r="H365" s="22"/>
      <c r="I365" s="22"/>
      <c r="J365" s="22"/>
      <c r="K365" s="121"/>
      <c r="L365" s="54"/>
      <c r="M365" s="54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</row>
    <row r="366" spans="3:25" ht="12.75" customHeight="1" x14ac:dyDescent="0.3">
      <c r="C366" s="22"/>
      <c r="D366" s="22"/>
      <c r="E366" s="63"/>
      <c r="F366" s="22"/>
      <c r="G366" s="22"/>
      <c r="H366" s="22"/>
      <c r="I366" s="22"/>
      <c r="J366" s="22"/>
      <c r="K366" s="121"/>
      <c r="L366" s="54"/>
      <c r="M366" s="54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</row>
    <row r="367" spans="3:25" ht="12.75" customHeight="1" x14ac:dyDescent="0.3">
      <c r="C367" s="22"/>
      <c r="D367" s="22"/>
      <c r="E367" s="63"/>
      <c r="F367" s="22"/>
      <c r="G367" s="22"/>
      <c r="H367" s="22"/>
      <c r="I367" s="22"/>
      <c r="J367" s="22"/>
      <c r="K367" s="121"/>
      <c r="L367" s="54"/>
      <c r="M367" s="54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</row>
    <row r="368" spans="3:25" ht="12.75" customHeight="1" x14ac:dyDescent="0.3">
      <c r="C368" s="22"/>
      <c r="D368" s="22"/>
      <c r="E368" s="63"/>
      <c r="F368" s="22"/>
      <c r="G368" s="22"/>
      <c r="H368" s="22"/>
      <c r="I368" s="22"/>
      <c r="J368" s="22"/>
      <c r="K368" s="121"/>
      <c r="L368" s="54"/>
      <c r="M368" s="54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</row>
    <row r="369" spans="3:25" ht="12.75" customHeight="1" x14ac:dyDescent="0.3">
      <c r="C369" s="22"/>
      <c r="D369" s="22"/>
      <c r="E369" s="63"/>
      <c r="F369" s="22"/>
      <c r="G369" s="22"/>
      <c r="H369" s="22"/>
      <c r="I369" s="22"/>
      <c r="J369" s="22"/>
      <c r="K369" s="121"/>
      <c r="L369" s="54"/>
      <c r="M369" s="54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</row>
    <row r="370" spans="3:25" ht="12.75" customHeight="1" x14ac:dyDescent="0.3">
      <c r="C370" s="22"/>
      <c r="D370" s="22"/>
      <c r="E370" s="63"/>
      <c r="F370" s="22"/>
      <c r="G370" s="22"/>
      <c r="H370" s="22"/>
      <c r="I370" s="22"/>
      <c r="J370" s="22"/>
      <c r="K370" s="121"/>
      <c r="L370" s="54"/>
      <c r="M370" s="54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</row>
    <row r="371" spans="3:25" ht="12.75" customHeight="1" x14ac:dyDescent="0.3">
      <c r="C371" s="22"/>
      <c r="D371" s="22"/>
      <c r="E371" s="63"/>
      <c r="F371" s="22"/>
      <c r="G371" s="22"/>
      <c r="H371" s="22"/>
      <c r="I371" s="22"/>
      <c r="J371" s="22"/>
      <c r="K371" s="121"/>
      <c r="L371" s="54"/>
      <c r="M371" s="54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</row>
    <row r="372" spans="3:25" ht="12.75" customHeight="1" x14ac:dyDescent="0.3">
      <c r="C372" s="22"/>
      <c r="D372" s="22"/>
      <c r="E372" s="63"/>
      <c r="F372" s="22"/>
      <c r="G372" s="22"/>
      <c r="H372" s="22"/>
      <c r="I372" s="22"/>
      <c r="J372" s="22"/>
      <c r="K372" s="121"/>
      <c r="L372" s="54"/>
      <c r="M372" s="54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</row>
    <row r="373" spans="3:25" ht="12.75" customHeight="1" x14ac:dyDescent="0.3">
      <c r="C373" s="22"/>
      <c r="D373" s="22"/>
      <c r="E373" s="63"/>
      <c r="F373" s="22"/>
      <c r="G373" s="22"/>
      <c r="H373" s="22"/>
      <c r="I373" s="22"/>
      <c r="J373" s="22"/>
      <c r="K373" s="121"/>
      <c r="L373" s="54"/>
      <c r="M373" s="54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</row>
    <row r="374" spans="3:25" ht="12.75" customHeight="1" x14ac:dyDescent="0.3">
      <c r="C374" s="22"/>
      <c r="D374" s="22"/>
      <c r="E374" s="63"/>
      <c r="F374" s="22"/>
      <c r="G374" s="22"/>
      <c r="H374" s="22"/>
      <c r="I374" s="22"/>
      <c r="J374" s="22"/>
      <c r="K374" s="121"/>
      <c r="L374" s="54"/>
      <c r="M374" s="54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</row>
    <row r="375" spans="3:25" ht="12.75" customHeight="1" x14ac:dyDescent="0.3">
      <c r="C375" s="22"/>
      <c r="D375" s="22"/>
      <c r="E375" s="63"/>
      <c r="F375" s="22"/>
      <c r="G375" s="22"/>
      <c r="H375" s="22"/>
      <c r="I375" s="22"/>
      <c r="J375" s="22"/>
      <c r="K375" s="121"/>
      <c r="L375" s="54"/>
      <c r="M375" s="54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</row>
    <row r="376" spans="3:25" ht="12.75" customHeight="1" x14ac:dyDescent="0.3">
      <c r="C376" s="22"/>
      <c r="D376" s="22"/>
      <c r="E376" s="63"/>
      <c r="F376" s="22"/>
      <c r="G376" s="22"/>
      <c r="H376" s="22"/>
      <c r="I376" s="22"/>
      <c r="J376" s="22"/>
      <c r="K376" s="121"/>
      <c r="L376" s="54"/>
      <c r="M376" s="54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</row>
    <row r="377" spans="3:25" ht="12.75" customHeight="1" x14ac:dyDescent="0.3">
      <c r="C377" s="22"/>
      <c r="D377" s="22"/>
      <c r="E377" s="63"/>
      <c r="F377" s="22"/>
      <c r="G377" s="22"/>
      <c r="H377" s="22"/>
      <c r="I377" s="22"/>
      <c r="J377" s="22"/>
      <c r="K377" s="121"/>
      <c r="L377" s="54"/>
      <c r="M377" s="54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</row>
    <row r="378" spans="3:25" ht="12.75" customHeight="1" x14ac:dyDescent="0.3">
      <c r="C378" s="22"/>
      <c r="D378" s="22"/>
      <c r="E378" s="63"/>
      <c r="F378" s="22"/>
      <c r="G378" s="22"/>
      <c r="H378" s="22"/>
      <c r="I378" s="22"/>
      <c r="J378" s="22"/>
      <c r="K378" s="121"/>
      <c r="L378" s="54"/>
      <c r="M378" s="54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</row>
    <row r="379" spans="3:25" ht="12.75" customHeight="1" x14ac:dyDescent="0.3">
      <c r="C379" s="22"/>
      <c r="D379" s="22"/>
      <c r="E379" s="63"/>
      <c r="F379" s="22"/>
      <c r="G379" s="22"/>
      <c r="H379" s="22"/>
      <c r="I379" s="22"/>
      <c r="J379" s="22"/>
      <c r="K379" s="121"/>
      <c r="L379" s="54"/>
      <c r="M379" s="54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</row>
    <row r="380" spans="3:25" ht="12.75" customHeight="1" x14ac:dyDescent="0.3">
      <c r="C380" s="22"/>
      <c r="D380" s="22"/>
      <c r="E380" s="63"/>
      <c r="F380" s="22"/>
      <c r="G380" s="22"/>
      <c r="H380" s="22"/>
      <c r="I380" s="22"/>
      <c r="J380" s="22"/>
      <c r="K380" s="121"/>
      <c r="L380" s="54"/>
      <c r="M380" s="54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</row>
    <row r="381" spans="3:25" ht="12.75" customHeight="1" x14ac:dyDescent="0.3">
      <c r="C381" s="22"/>
      <c r="D381" s="22"/>
      <c r="E381" s="63"/>
      <c r="F381" s="22"/>
      <c r="G381" s="22"/>
      <c r="H381" s="22"/>
      <c r="I381" s="22"/>
      <c r="J381" s="22"/>
      <c r="K381" s="121"/>
      <c r="L381" s="54"/>
      <c r="M381" s="54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</row>
    <row r="382" spans="3:25" ht="12.75" customHeight="1" x14ac:dyDescent="0.3">
      <c r="C382" s="22"/>
      <c r="D382" s="22"/>
      <c r="E382" s="63"/>
      <c r="F382" s="22"/>
      <c r="G382" s="22"/>
      <c r="H382" s="22"/>
      <c r="I382" s="22"/>
      <c r="J382" s="22"/>
      <c r="K382" s="121"/>
      <c r="L382" s="54"/>
      <c r="M382" s="54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</row>
    <row r="383" spans="3:25" ht="12.75" customHeight="1" x14ac:dyDescent="0.3">
      <c r="C383" s="22"/>
      <c r="D383" s="22"/>
      <c r="E383" s="63"/>
      <c r="F383" s="22"/>
      <c r="G383" s="22"/>
      <c r="H383" s="22"/>
      <c r="I383" s="22"/>
      <c r="J383" s="22"/>
      <c r="K383" s="121"/>
      <c r="L383" s="54"/>
      <c r="M383" s="54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</row>
    <row r="384" spans="3:25" ht="12.75" customHeight="1" x14ac:dyDescent="0.3">
      <c r="C384" s="22"/>
      <c r="D384" s="22"/>
      <c r="E384" s="63"/>
      <c r="F384" s="22"/>
      <c r="G384" s="22"/>
      <c r="H384" s="22"/>
      <c r="I384" s="22"/>
      <c r="J384" s="22"/>
      <c r="K384" s="121"/>
      <c r="L384" s="54"/>
      <c r="M384" s="54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</row>
    <row r="385" spans="3:25" ht="12.75" customHeight="1" x14ac:dyDescent="0.3">
      <c r="C385" s="22"/>
      <c r="D385" s="22"/>
      <c r="E385" s="63"/>
      <c r="F385" s="22"/>
      <c r="G385" s="22"/>
      <c r="H385" s="22"/>
      <c r="I385" s="22"/>
      <c r="J385" s="22"/>
      <c r="K385" s="121"/>
      <c r="L385" s="54"/>
      <c r="M385" s="54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</row>
    <row r="386" spans="3:25" ht="12.75" customHeight="1" x14ac:dyDescent="0.3">
      <c r="C386" s="22"/>
      <c r="D386" s="22"/>
      <c r="E386" s="63"/>
      <c r="F386" s="22"/>
      <c r="G386" s="22"/>
      <c r="H386" s="22"/>
      <c r="I386" s="22"/>
      <c r="J386" s="22"/>
      <c r="K386" s="121"/>
      <c r="L386" s="54"/>
      <c r="M386" s="54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</row>
    <row r="387" spans="3:25" ht="12.75" customHeight="1" x14ac:dyDescent="0.3">
      <c r="C387" s="22"/>
      <c r="D387" s="22"/>
      <c r="E387" s="63"/>
      <c r="F387" s="22"/>
      <c r="G387" s="22"/>
      <c r="H387" s="22"/>
      <c r="I387" s="22"/>
      <c r="J387" s="22"/>
      <c r="K387" s="121"/>
      <c r="L387" s="54"/>
      <c r="M387" s="54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</row>
    <row r="388" spans="3:25" ht="12.75" customHeight="1" x14ac:dyDescent="0.3">
      <c r="C388" s="22"/>
      <c r="D388" s="22"/>
      <c r="E388" s="63"/>
      <c r="F388" s="22"/>
      <c r="G388" s="22"/>
      <c r="H388" s="22"/>
      <c r="I388" s="22"/>
      <c r="J388" s="22"/>
      <c r="K388" s="121"/>
      <c r="L388" s="54"/>
      <c r="M388" s="54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</row>
    <row r="389" spans="3:25" ht="12.75" customHeight="1" x14ac:dyDescent="0.3">
      <c r="C389" s="22"/>
      <c r="D389" s="22"/>
      <c r="E389" s="63"/>
      <c r="F389" s="22"/>
      <c r="G389" s="22"/>
      <c r="H389" s="22"/>
      <c r="I389" s="22"/>
      <c r="J389" s="22"/>
      <c r="K389" s="121"/>
      <c r="L389" s="54"/>
      <c r="M389" s="54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</row>
    <row r="390" spans="3:25" ht="12.75" customHeight="1" x14ac:dyDescent="0.3">
      <c r="C390" s="22"/>
      <c r="D390" s="22"/>
      <c r="E390" s="63"/>
      <c r="F390" s="22"/>
      <c r="G390" s="22"/>
      <c r="H390" s="22"/>
      <c r="I390" s="22"/>
      <c r="J390" s="22"/>
      <c r="K390" s="121"/>
      <c r="L390" s="54"/>
      <c r="M390" s="54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</row>
    <row r="391" spans="3:25" ht="12.75" customHeight="1" x14ac:dyDescent="0.3">
      <c r="C391" s="22"/>
      <c r="D391" s="22"/>
      <c r="E391" s="63"/>
      <c r="F391" s="22"/>
      <c r="G391" s="22"/>
      <c r="H391" s="22"/>
      <c r="I391" s="22"/>
      <c r="J391" s="22"/>
      <c r="K391" s="121"/>
      <c r="L391" s="54"/>
      <c r="M391" s="54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</row>
    <row r="392" spans="3:25" ht="12.75" customHeight="1" x14ac:dyDescent="0.3">
      <c r="C392" s="22"/>
      <c r="D392" s="22"/>
      <c r="E392" s="63"/>
      <c r="F392" s="22"/>
      <c r="G392" s="22"/>
      <c r="H392" s="22"/>
      <c r="I392" s="22"/>
      <c r="J392" s="22"/>
      <c r="K392" s="121"/>
      <c r="L392" s="54"/>
      <c r="M392" s="54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</row>
    <row r="393" spans="3:25" ht="12.75" customHeight="1" x14ac:dyDescent="0.3">
      <c r="C393" s="22"/>
      <c r="D393" s="22"/>
      <c r="E393" s="63"/>
      <c r="F393" s="22"/>
      <c r="G393" s="22"/>
      <c r="H393" s="22"/>
      <c r="I393" s="22"/>
      <c r="J393" s="22"/>
      <c r="K393" s="121"/>
      <c r="L393" s="54"/>
      <c r="M393" s="54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</row>
    <row r="394" spans="3:25" ht="12.75" customHeight="1" x14ac:dyDescent="0.3">
      <c r="C394" s="22"/>
      <c r="D394" s="22"/>
      <c r="E394" s="63"/>
      <c r="F394" s="22"/>
      <c r="G394" s="22"/>
      <c r="H394" s="22"/>
      <c r="I394" s="22"/>
      <c r="J394" s="22"/>
      <c r="K394" s="121"/>
      <c r="L394" s="54"/>
      <c r="M394" s="54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</row>
    <row r="395" spans="3:25" ht="12.75" customHeight="1" x14ac:dyDescent="0.3">
      <c r="C395" s="22"/>
      <c r="D395" s="22"/>
      <c r="E395" s="63"/>
      <c r="F395" s="22"/>
      <c r="G395" s="22"/>
      <c r="H395" s="22"/>
      <c r="I395" s="22"/>
      <c r="J395" s="22"/>
      <c r="K395" s="121"/>
      <c r="L395" s="54"/>
      <c r="M395" s="54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</row>
    <row r="396" spans="3:25" ht="12.75" customHeight="1" x14ac:dyDescent="0.3">
      <c r="C396" s="22"/>
      <c r="D396" s="22"/>
      <c r="E396" s="63"/>
      <c r="F396" s="22"/>
      <c r="G396" s="22"/>
      <c r="H396" s="22"/>
      <c r="I396" s="22"/>
      <c r="J396" s="22"/>
      <c r="K396" s="121"/>
      <c r="L396" s="54"/>
      <c r="M396" s="54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</row>
    <row r="397" spans="3:25" ht="12.75" customHeight="1" x14ac:dyDescent="0.3">
      <c r="C397" s="22"/>
      <c r="D397" s="22"/>
      <c r="E397" s="63"/>
      <c r="F397" s="22"/>
      <c r="G397" s="22"/>
      <c r="H397" s="22"/>
      <c r="I397" s="22"/>
      <c r="J397" s="22"/>
      <c r="K397" s="121"/>
      <c r="L397" s="54"/>
      <c r="M397" s="54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</row>
    <row r="398" spans="3:25" ht="12.75" customHeight="1" x14ac:dyDescent="0.3">
      <c r="C398" s="22"/>
      <c r="D398" s="22"/>
      <c r="E398" s="63"/>
      <c r="F398" s="22"/>
      <c r="G398" s="22"/>
      <c r="H398" s="22"/>
      <c r="I398" s="22"/>
      <c r="J398" s="22"/>
      <c r="K398" s="121"/>
      <c r="L398" s="54"/>
      <c r="M398" s="54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</row>
    <row r="399" spans="3:25" ht="12.75" customHeight="1" x14ac:dyDescent="0.3">
      <c r="C399" s="22"/>
      <c r="D399" s="22"/>
      <c r="E399" s="63"/>
      <c r="F399" s="22"/>
      <c r="G399" s="22"/>
      <c r="H399" s="22"/>
      <c r="I399" s="22"/>
      <c r="J399" s="22"/>
      <c r="K399" s="121"/>
      <c r="L399" s="54"/>
      <c r="M399" s="54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</row>
    <row r="400" spans="3:25" ht="12.75" customHeight="1" x14ac:dyDescent="0.3">
      <c r="C400" s="22"/>
      <c r="D400" s="22"/>
      <c r="E400" s="63"/>
      <c r="F400" s="22"/>
      <c r="G400" s="22"/>
      <c r="H400" s="22"/>
      <c r="I400" s="22"/>
      <c r="J400" s="22"/>
      <c r="K400" s="121"/>
      <c r="L400" s="54"/>
      <c r="M400" s="54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</row>
    <row r="401" spans="3:25" ht="12.75" customHeight="1" x14ac:dyDescent="0.3">
      <c r="C401" s="22"/>
      <c r="D401" s="22"/>
      <c r="E401" s="63"/>
      <c r="F401" s="22"/>
      <c r="G401" s="22"/>
      <c r="H401" s="22"/>
      <c r="I401" s="22"/>
      <c r="J401" s="22"/>
      <c r="K401" s="121"/>
      <c r="L401" s="54"/>
      <c r="M401" s="54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</row>
    <row r="402" spans="3:25" ht="12.75" customHeight="1" x14ac:dyDescent="0.3">
      <c r="C402" s="22"/>
      <c r="D402" s="22"/>
      <c r="E402" s="63"/>
      <c r="F402" s="22"/>
      <c r="G402" s="22"/>
      <c r="H402" s="22"/>
      <c r="I402" s="22"/>
      <c r="J402" s="22"/>
      <c r="K402" s="121"/>
      <c r="L402" s="54"/>
      <c r="M402" s="54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</row>
    <row r="403" spans="3:25" ht="12.75" customHeight="1" x14ac:dyDescent="0.3">
      <c r="C403" s="22"/>
      <c r="D403" s="22"/>
      <c r="E403" s="63"/>
      <c r="F403" s="22"/>
      <c r="G403" s="22"/>
      <c r="H403" s="22"/>
      <c r="I403" s="22"/>
      <c r="J403" s="22"/>
      <c r="K403" s="121"/>
      <c r="L403" s="54"/>
      <c r="M403" s="54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</row>
    <row r="404" spans="3:25" ht="12.75" customHeight="1" x14ac:dyDescent="0.3">
      <c r="C404" s="22"/>
      <c r="D404" s="22"/>
      <c r="E404" s="63"/>
      <c r="F404" s="22"/>
      <c r="G404" s="22"/>
      <c r="H404" s="22"/>
      <c r="I404" s="22"/>
      <c r="J404" s="22"/>
      <c r="K404" s="121"/>
      <c r="L404" s="54"/>
      <c r="M404" s="54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</row>
    <row r="405" spans="3:25" ht="12.75" customHeight="1" x14ac:dyDescent="0.3">
      <c r="C405" s="22"/>
      <c r="D405" s="22"/>
      <c r="E405" s="63"/>
      <c r="F405" s="22"/>
      <c r="G405" s="22"/>
      <c r="H405" s="22"/>
      <c r="I405" s="22"/>
      <c r="J405" s="22"/>
      <c r="K405" s="121"/>
      <c r="L405" s="54"/>
      <c r="M405" s="54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</row>
    <row r="406" spans="3:25" ht="12.75" customHeight="1" x14ac:dyDescent="0.3">
      <c r="C406" s="22"/>
      <c r="D406" s="22"/>
      <c r="E406" s="63"/>
      <c r="F406" s="22"/>
      <c r="G406" s="22"/>
      <c r="H406" s="22"/>
      <c r="I406" s="22"/>
      <c r="J406" s="22"/>
      <c r="K406" s="121"/>
      <c r="L406" s="54"/>
      <c r="M406" s="54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</row>
    <row r="407" spans="3:25" ht="12.75" customHeight="1" x14ac:dyDescent="0.3">
      <c r="C407" s="22"/>
      <c r="D407" s="22"/>
      <c r="E407" s="63"/>
      <c r="F407" s="22"/>
      <c r="G407" s="22"/>
      <c r="H407" s="22"/>
      <c r="I407" s="22"/>
      <c r="J407" s="22"/>
      <c r="K407" s="121"/>
      <c r="L407" s="54"/>
      <c r="M407" s="54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</row>
    <row r="408" spans="3:25" ht="12.75" customHeight="1" x14ac:dyDescent="0.3">
      <c r="C408" s="22"/>
      <c r="D408" s="22"/>
      <c r="E408" s="63"/>
      <c r="F408" s="22"/>
      <c r="G408" s="22"/>
      <c r="H408" s="22"/>
      <c r="I408" s="22"/>
      <c r="J408" s="22"/>
      <c r="K408" s="121"/>
      <c r="L408" s="54"/>
      <c r="M408" s="54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</row>
    <row r="409" spans="3:25" ht="12.75" customHeight="1" x14ac:dyDescent="0.3">
      <c r="C409" s="22"/>
      <c r="D409" s="22"/>
      <c r="E409" s="63"/>
      <c r="F409" s="22"/>
      <c r="G409" s="22"/>
      <c r="H409" s="22"/>
      <c r="I409" s="22"/>
      <c r="J409" s="22"/>
      <c r="K409" s="121"/>
      <c r="L409" s="54"/>
      <c r="M409" s="54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</row>
    <row r="410" spans="3:25" ht="12.75" customHeight="1" x14ac:dyDescent="0.3">
      <c r="C410" s="22"/>
      <c r="D410" s="22"/>
      <c r="E410" s="63"/>
      <c r="F410" s="22"/>
      <c r="G410" s="22"/>
      <c r="H410" s="22"/>
      <c r="I410" s="22"/>
      <c r="J410" s="22"/>
      <c r="K410" s="121"/>
      <c r="L410" s="54"/>
      <c r="M410" s="54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</row>
    <row r="411" spans="3:25" ht="12.75" customHeight="1" x14ac:dyDescent="0.3">
      <c r="C411" s="22"/>
      <c r="D411" s="22"/>
      <c r="E411" s="63"/>
      <c r="F411" s="22"/>
      <c r="G411" s="22"/>
      <c r="H411" s="22"/>
      <c r="I411" s="22"/>
      <c r="J411" s="22"/>
      <c r="K411" s="121"/>
      <c r="L411" s="54"/>
      <c r="M411" s="54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</row>
    <row r="412" spans="3:25" ht="12.75" customHeight="1" x14ac:dyDescent="0.3">
      <c r="C412" s="22"/>
      <c r="D412" s="22"/>
      <c r="E412" s="63"/>
      <c r="F412" s="22"/>
      <c r="G412" s="22"/>
      <c r="H412" s="22"/>
      <c r="I412" s="22"/>
      <c r="J412" s="22"/>
      <c r="K412" s="121"/>
      <c r="L412" s="54"/>
      <c r="M412" s="54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</row>
    <row r="413" spans="3:25" ht="12.75" customHeight="1" x14ac:dyDescent="0.3">
      <c r="C413" s="22"/>
      <c r="D413" s="22"/>
      <c r="E413" s="63"/>
      <c r="F413" s="22"/>
      <c r="G413" s="22"/>
      <c r="H413" s="22"/>
      <c r="I413" s="22"/>
      <c r="J413" s="22"/>
      <c r="K413" s="121"/>
      <c r="L413" s="54"/>
      <c r="M413" s="54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</row>
    <row r="414" spans="3:25" ht="12.75" customHeight="1" x14ac:dyDescent="0.3">
      <c r="C414" s="22"/>
      <c r="D414" s="22"/>
      <c r="E414" s="63"/>
      <c r="F414" s="22"/>
      <c r="G414" s="22"/>
      <c r="H414" s="22"/>
      <c r="I414" s="22"/>
      <c r="J414" s="22"/>
      <c r="K414" s="121"/>
      <c r="L414" s="54"/>
      <c r="M414" s="54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</row>
    <row r="415" spans="3:25" ht="12.75" customHeight="1" x14ac:dyDescent="0.3">
      <c r="C415" s="22"/>
      <c r="D415" s="22"/>
      <c r="E415" s="63"/>
      <c r="F415" s="22"/>
      <c r="G415" s="22"/>
      <c r="H415" s="22"/>
      <c r="I415" s="22"/>
      <c r="J415" s="22"/>
      <c r="K415" s="121"/>
      <c r="L415" s="54"/>
      <c r="M415" s="54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</row>
    <row r="416" spans="3:25" ht="12.75" customHeight="1" x14ac:dyDescent="0.3">
      <c r="C416" s="22"/>
      <c r="D416" s="22"/>
      <c r="E416" s="63"/>
      <c r="F416" s="22"/>
      <c r="G416" s="22"/>
      <c r="H416" s="22"/>
      <c r="I416" s="22"/>
      <c r="J416" s="22"/>
      <c r="K416" s="121"/>
      <c r="L416" s="54"/>
      <c r="M416" s="54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</row>
    <row r="417" spans="3:25" ht="12.75" customHeight="1" x14ac:dyDescent="0.3">
      <c r="C417" s="22"/>
      <c r="D417" s="22"/>
      <c r="E417" s="63"/>
      <c r="F417" s="22"/>
      <c r="G417" s="22"/>
      <c r="H417" s="22"/>
      <c r="I417" s="22"/>
      <c r="J417" s="22"/>
      <c r="K417" s="121"/>
      <c r="L417" s="54"/>
      <c r="M417" s="54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</row>
    <row r="418" spans="3:25" ht="12.75" customHeight="1" x14ac:dyDescent="0.3">
      <c r="C418" s="22"/>
      <c r="D418" s="22"/>
      <c r="E418" s="63"/>
      <c r="F418" s="22"/>
      <c r="G418" s="22"/>
      <c r="H418" s="22"/>
      <c r="I418" s="22"/>
      <c r="J418" s="22"/>
      <c r="K418" s="121"/>
      <c r="L418" s="54"/>
      <c r="M418" s="54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</row>
    <row r="419" spans="3:25" ht="12.75" customHeight="1" x14ac:dyDescent="0.3">
      <c r="C419" s="22"/>
      <c r="D419" s="22"/>
      <c r="E419" s="63"/>
      <c r="F419" s="22"/>
      <c r="G419" s="22"/>
      <c r="H419" s="22"/>
      <c r="I419" s="22"/>
      <c r="J419" s="22"/>
      <c r="K419" s="121"/>
      <c r="L419" s="54"/>
      <c r="M419" s="54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</row>
    <row r="420" spans="3:25" ht="12.75" customHeight="1" x14ac:dyDescent="0.3">
      <c r="C420" s="22"/>
      <c r="D420" s="22"/>
      <c r="E420" s="63"/>
      <c r="F420" s="22"/>
      <c r="G420" s="22"/>
      <c r="H420" s="22"/>
      <c r="I420" s="22"/>
      <c r="J420" s="22"/>
      <c r="K420" s="121"/>
      <c r="L420" s="54"/>
      <c r="M420" s="54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</row>
    <row r="421" spans="3:25" ht="12.75" customHeight="1" x14ac:dyDescent="0.3">
      <c r="C421" s="22"/>
      <c r="D421" s="22"/>
      <c r="E421" s="63"/>
      <c r="F421" s="22"/>
      <c r="G421" s="22"/>
      <c r="H421" s="22"/>
      <c r="I421" s="22"/>
      <c r="J421" s="22"/>
      <c r="K421" s="121"/>
      <c r="L421" s="54"/>
      <c r="M421" s="54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</row>
    <row r="422" spans="3:25" ht="12.75" customHeight="1" x14ac:dyDescent="0.3">
      <c r="C422" s="22"/>
      <c r="D422" s="22"/>
      <c r="E422" s="63"/>
      <c r="F422" s="22"/>
      <c r="G422" s="22"/>
      <c r="H422" s="22"/>
      <c r="I422" s="22"/>
      <c r="J422" s="22"/>
      <c r="K422" s="121"/>
      <c r="L422" s="54"/>
      <c r="M422" s="54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</row>
    <row r="423" spans="3:25" ht="12.75" customHeight="1" x14ac:dyDescent="0.3">
      <c r="C423" s="22"/>
      <c r="D423" s="22"/>
      <c r="E423" s="63"/>
      <c r="F423" s="22"/>
      <c r="G423" s="22"/>
      <c r="H423" s="22"/>
      <c r="I423" s="22"/>
      <c r="J423" s="22"/>
      <c r="K423" s="121"/>
      <c r="L423" s="54"/>
      <c r="M423" s="54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</row>
    <row r="424" spans="3:25" ht="12.75" customHeight="1" x14ac:dyDescent="0.3">
      <c r="C424" s="22"/>
      <c r="D424" s="22"/>
      <c r="E424" s="63"/>
      <c r="F424" s="22"/>
      <c r="G424" s="22"/>
      <c r="H424" s="22"/>
      <c r="I424" s="22"/>
      <c r="J424" s="22"/>
      <c r="K424" s="121"/>
      <c r="L424" s="54"/>
      <c r="M424" s="54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</row>
    <row r="425" spans="3:25" ht="12.75" customHeight="1" x14ac:dyDescent="0.3">
      <c r="C425" s="22"/>
      <c r="D425" s="22"/>
      <c r="E425" s="63"/>
      <c r="F425" s="22"/>
      <c r="G425" s="22"/>
      <c r="H425" s="22"/>
      <c r="I425" s="22"/>
      <c r="J425" s="22"/>
      <c r="K425" s="121"/>
      <c r="L425" s="54"/>
      <c r="M425" s="54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</row>
    <row r="426" spans="3:25" ht="12.75" customHeight="1" x14ac:dyDescent="0.3">
      <c r="C426" s="22"/>
      <c r="D426" s="22"/>
      <c r="E426" s="63"/>
      <c r="F426" s="22"/>
      <c r="G426" s="22"/>
      <c r="H426" s="22"/>
      <c r="I426" s="22"/>
      <c r="J426" s="22"/>
      <c r="K426" s="121"/>
      <c r="L426" s="54"/>
      <c r="M426" s="54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</row>
    <row r="427" spans="3:25" ht="12.75" customHeight="1" x14ac:dyDescent="0.3">
      <c r="C427" s="22"/>
      <c r="D427" s="22"/>
      <c r="E427" s="63"/>
      <c r="F427" s="22"/>
      <c r="G427" s="22"/>
      <c r="H427" s="22"/>
      <c r="I427" s="22"/>
      <c r="J427" s="22"/>
      <c r="K427" s="121"/>
      <c r="L427" s="54"/>
      <c r="M427" s="54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</row>
    <row r="428" spans="3:25" ht="12.75" customHeight="1" x14ac:dyDescent="0.3">
      <c r="C428" s="22"/>
      <c r="D428" s="22"/>
      <c r="E428" s="63"/>
      <c r="F428" s="22"/>
      <c r="G428" s="22"/>
      <c r="H428" s="22"/>
      <c r="I428" s="22"/>
      <c r="J428" s="22"/>
      <c r="K428" s="121"/>
      <c r="L428" s="54"/>
      <c r="M428" s="54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</row>
    <row r="429" spans="3:25" ht="12.75" customHeight="1" x14ac:dyDescent="0.3">
      <c r="C429" s="22"/>
      <c r="D429" s="22"/>
      <c r="E429" s="63"/>
      <c r="F429" s="22"/>
      <c r="G429" s="22"/>
      <c r="H429" s="22"/>
      <c r="I429" s="22"/>
      <c r="J429" s="22"/>
      <c r="K429" s="121"/>
      <c r="L429" s="54"/>
      <c r="M429" s="54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</row>
    <row r="430" spans="3:25" ht="12.75" customHeight="1" x14ac:dyDescent="0.3">
      <c r="C430" s="22"/>
      <c r="D430" s="22"/>
      <c r="E430" s="63"/>
      <c r="F430" s="22"/>
      <c r="G430" s="22"/>
      <c r="H430" s="22"/>
      <c r="I430" s="22"/>
      <c r="J430" s="22"/>
      <c r="K430" s="121"/>
      <c r="L430" s="54"/>
      <c r="M430" s="54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</row>
    <row r="431" spans="3:25" ht="12.75" customHeight="1" x14ac:dyDescent="0.3">
      <c r="C431" s="22"/>
      <c r="D431" s="22"/>
      <c r="E431" s="63"/>
      <c r="F431" s="22"/>
      <c r="G431" s="22"/>
      <c r="H431" s="22"/>
      <c r="I431" s="22"/>
      <c r="J431" s="22"/>
      <c r="K431" s="121"/>
      <c r="L431" s="54"/>
      <c r="M431" s="54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</row>
    <row r="432" spans="3:25" ht="12.75" customHeight="1" x14ac:dyDescent="0.3">
      <c r="C432" s="22"/>
      <c r="D432" s="22"/>
      <c r="E432" s="63"/>
      <c r="F432" s="22"/>
      <c r="G432" s="22"/>
      <c r="H432" s="22"/>
      <c r="I432" s="22"/>
      <c r="J432" s="22"/>
      <c r="K432" s="121"/>
      <c r="L432" s="54"/>
      <c r="M432" s="54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</row>
    <row r="433" spans="3:25" ht="12.75" customHeight="1" x14ac:dyDescent="0.3">
      <c r="C433" s="22"/>
      <c r="D433" s="22"/>
      <c r="E433" s="63"/>
      <c r="F433" s="22"/>
      <c r="G433" s="22"/>
      <c r="H433" s="22"/>
      <c r="I433" s="22"/>
      <c r="J433" s="22"/>
      <c r="K433" s="121"/>
      <c r="L433" s="54"/>
      <c r="M433" s="54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</row>
    <row r="434" spans="3:25" ht="12.75" customHeight="1" x14ac:dyDescent="0.3">
      <c r="C434" s="22"/>
      <c r="D434" s="22"/>
      <c r="E434" s="63"/>
      <c r="F434" s="22"/>
      <c r="G434" s="22"/>
      <c r="H434" s="22"/>
      <c r="I434" s="22"/>
      <c r="J434" s="22"/>
      <c r="K434" s="121"/>
      <c r="L434" s="54"/>
      <c r="M434" s="54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</row>
    <row r="435" spans="3:25" ht="12.75" customHeight="1" x14ac:dyDescent="0.3">
      <c r="C435" s="22"/>
      <c r="D435" s="22"/>
      <c r="E435" s="63"/>
      <c r="F435" s="22"/>
      <c r="G435" s="22"/>
      <c r="H435" s="22"/>
      <c r="I435" s="22"/>
      <c r="J435" s="22"/>
      <c r="K435" s="121"/>
      <c r="L435" s="54"/>
      <c r="M435" s="54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</row>
    <row r="436" spans="3:25" ht="12.75" customHeight="1" x14ac:dyDescent="0.3">
      <c r="C436" s="22"/>
      <c r="D436" s="22"/>
      <c r="E436" s="63"/>
      <c r="F436" s="22"/>
      <c r="G436" s="22"/>
      <c r="H436" s="22"/>
      <c r="I436" s="22"/>
      <c r="J436" s="22"/>
      <c r="K436" s="121"/>
      <c r="L436" s="54"/>
      <c r="M436" s="54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</row>
    <row r="437" spans="3:25" ht="12.75" customHeight="1" x14ac:dyDescent="0.3">
      <c r="C437" s="22"/>
      <c r="D437" s="22"/>
      <c r="E437" s="63"/>
      <c r="F437" s="22"/>
      <c r="G437" s="22"/>
      <c r="H437" s="22"/>
      <c r="I437" s="22"/>
      <c r="J437" s="22"/>
      <c r="K437" s="121"/>
      <c r="L437" s="54"/>
      <c r="M437" s="54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</row>
    <row r="438" spans="3:25" ht="12.75" customHeight="1" x14ac:dyDescent="0.3">
      <c r="C438" s="22"/>
      <c r="D438" s="22"/>
      <c r="E438" s="63"/>
      <c r="F438" s="22"/>
      <c r="G438" s="22"/>
      <c r="H438" s="22"/>
      <c r="I438" s="22"/>
      <c r="J438" s="22"/>
      <c r="K438" s="121"/>
      <c r="L438" s="54"/>
      <c r="M438" s="54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</row>
    <row r="439" spans="3:25" ht="12.75" customHeight="1" x14ac:dyDescent="0.3">
      <c r="C439" s="22"/>
      <c r="D439" s="22"/>
      <c r="E439" s="63"/>
      <c r="F439" s="22"/>
      <c r="G439" s="22"/>
      <c r="H439" s="22"/>
      <c r="I439" s="22"/>
      <c r="J439" s="22"/>
      <c r="K439" s="121"/>
      <c r="L439" s="54"/>
      <c r="M439" s="54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</row>
    <row r="440" spans="3:25" ht="12.75" customHeight="1" x14ac:dyDescent="0.3">
      <c r="C440" s="22"/>
      <c r="D440" s="22"/>
      <c r="E440" s="63"/>
      <c r="F440" s="22"/>
      <c r="G440" s="22"/>
      <c r="H440" s="22"/>
      <c r="I440" s="22"/>
      <c r="J440" s="22"/>
      <c r="K440" s="121"/>
      <c r="L440" s="54"/>
      <c r="M440" s="54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</row>
    <row r="441" spans="3:25" ht="12.75" customHeight="1" x14ac:dyDescent="0.3">
      <c r="C441" s="22"/>
      <c r="D441" s="22"/>
      <c r="E441" s="63"/>
      <c r="F441" s="22"/>
      <c r="G441" s="22"/>
      <c r="H441" s="22"/>
      <c r="I441" s="22"/>
      <c r="J441" s="22"/>
      <c r="K441" s="121"/>
      <c r="L441" s="54"/>
      <c r="M441" s="54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</row>
    <row r="442" spans="3:25" ht="12.75" customHeight="1" x14ac:dyDescent="0.3">
      <c r="C442" s="22"/>
      <c r="D442" s="22"/>
      <c r="E442" s="63"/>
      <c r="F442" s="22"/>
      <c r="G442" s="22"/>
      <c r="H442" s="22"/>
      <c r="I442" s="22"/>
      <c r="J442" s="22"/>
      <c r="K442" s="121"/>
      <c r="L442" s="54"/>
      <c r="M442" s="54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</row>
    <row r="443" spans="3:25" ht="12.75" customHeight="1" x14ac:dyDescent="0.3">
      <c r="C443" s="22"/>
      <c r="D443" s="22"/>
      <c r="E443" s="63"/>
      <c r="F443" s="22"/>
      <c r="G443" s="22"/>
      <c r="H443" s="22"/>
      <c r="I443" s="22"/>
      <c r="J443" s="22"/>
      <c r="K443" s="121"/>
      <c r="L443" s="54"/>
      <c r="M443" s="54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</row>
    <row r="444" spans="3:25" ht="12.75" customHeight="1" x14ac:dyDescent="0.3">
      <c r="C444" s="22"/>
      <c r="D444" s="22"/>
      <c r="E444" s="63"/>
      <c r="F444" s="22"/>
      <c r="G444" s="22"/>
      <c r="H444" s="22"/>
      <c r="I444" s="22"/>
      <c r="J444" s="22"/>
      <c r="K444" s="121"/>
      <c r="L444" s="54"/>
      <c r="M444" s="54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</row>
    <row r="445" spans="3:25" ht="12.75" customHeight="1" x14ac:dyDescent="0.3">
      <c r="C445" s="22"/>
      <c r="D445" s="22"/>
      <c r="E445" s="63"/>
      <c r="F445" s="22"/>
      <c r="G445" s="22"/>
      <c r="H445" s="22"/>
      <c r="I445" s="22"/>
      <c r="J445" s="22"/>
      <c r="K445" s="121"/>
      <c r="L445" s="54"/>
      <c r="M445" s="54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</row>
    <row r="446" spans="3:25" ht="12.75" customHeight="1" x14ac:dyDescent="0.3">
      <c r="C446" s="22"/>
      <c r="D446" s="22"/>
      <c r="E446" s="63"/>
      <c r="F446" s="22"/>
      <c r="G446" s="22"/>
      <c r="H446" s="22"/>
      <c r="I446" s="22"/>
      <c r="J446" s="22"/>
      <c r="K446" s="121"/>
      <c r="L446" s="54"/>
      <c r="M446" s="54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</row>
    <row r="447" spans="3:25" ht="12.75" customHeight="1" x14ac:dyDescent="0.3">
      <c r="C447" s="22"/>
      <c r="D447" s="22"/>
      <c r="E447" s="63"/>
      <c r="F447" s="22"/>
      <c r="G447" s="22"/>
      <c r="H447" s="22"/>
      <c r="I447" s="22"/>
      <c r="J447" s="22"/>
      <c r="K447" s="121"/>
      <c r="L447" s="54"/>
      <c r="M447" s="54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</row>
    <row r="448" spans="3:25" ht="12.75" customHeight="1" x14ac:dyDescent="0.3">
      <c r="C448" s="22"/>
      <c r="D448" s="22"/>
      <c r="E448" s="63"/>
      <c r="F448" s="22"/>
      <c r="G448" s="22"/>
      <c r="H448" s="22"/>
      <c r="I448" s="22"/>
      <c r="J448" s="22"/>
      <c r="K448" s="121"/>
      <c r="L448" s="54"/>
      <c r="M448" s="54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</row>
    <row r="449" spans="3:25" ht="12.75" customHeight="1" x14ac:dyDescent="0.3">
      <c r="C449" s="22"/>
      <c r="D449" s="22"/>
      <c r="E449" s="63"/>
      <c r="F449" s="22"/>
      <c r="G449" s="22"/>
      <c r="H449" s="22"/>
      <c r="I449" s="22"/>
      <c r="J449" s="22"/>
      <c r="K449" s="121"/>
      <c r="L449" s="54"/>
      <c r="M449" s="54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</row>
    <row r="450" spans="3:25" ht="12.75" customHeight="1" x14ac:dyDescent="0.3">
      <c r="C450" s="22"/>
      <c r="D450" s="22"/>
      <c r="E450" s="63"/>
      <c r="F450" s="22"/>
      <c r="G450" s="22"/>
      <c r="H450" s="22"/>
      <c r="I450" s="22"/>
      <c r="J450" s="22"/>
      <c r="K450" s="121"/>
      <c r="L450" s="54"/>
      <c r="M450" s="54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</row>
    <row r="451" spans="3:25" ht="12.75" customHeight="1" x14ac:dyDescent="0.3">
      <c r="C451" s="22"/>
      <c r="D451" s="22"/>
      <c r="E451" s="63"/>
      <c r="F451" s="22"/>
      <c r="G451" s="22"/>
      <c r="H451" s="22"/>
      <c r="I451" s="22"/>
      <c r="J451" s="22"/>
      <c r="K451" s="121"/>
      <c r="L451" s="54"/>
      <c r="M451" s="54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</row>
    <row r="452" spans="3:25" ht="12.75" customHeight="1" x14ac:dyDescent="0.3">
      <c r="C452" s="22"/>
      <c r="D452" s="22"/>
      <c r="E452" s="63"/>
      <c r="F452" s="22"/>
      <c r="G452" s="22"/>
      <c r="H452" s="22"/>
      <c r="I452" s="22"/>
      <c r="J452" s="22"/>
      <c r="K452" s="121"/>
      <c r="L452" s="54"/>
      <c r="M452" s="54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</row>
    <row r="453" spans="3:25" ht="12.75" customHeight="1" x14ac:dyDescent="0.3">
      <c r="C453" s="22"/>
      <c r="D453" s="22"/>
      <c r="E453" s="63"/>
      <c r="F453" s="22"/>
      <c r="G453" s="22"/>
      <c r="H453" s="22"/>
      <c r="I453" s="22"/>
      <c r="J453" s="22"/>
      <c r="K453" s="121"/>
      <c r="L453" s="54"/>
      <c r="M453" s="54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</row>
    <row r="454" spans="3:25" ht="12.75" customHeight="1" x14ac:dyDescent="0.3">
      <c r="C454" s="22"/>
      <c r="D454" s="22"/>
      <c r="E454" s="63"/>
      <c r="F454" s="22"/>
      <c r="G454" s="22"/>
      <c r="H454" s="22"/>
      <c r="I454" s="22"/>
      <c r="J454" s="22"/>
      <c r="K454" s="121"/>
      <c r="L454" s="54"/>
      <c r="M454" s="54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</row>
    <row r="455" spans="3:25" ht="12.75" customHeight="1" x14ac:dyDescent="0.3">
      <c r="C455" s="22"/>
      <c r="D455" s="22"/>
      <c r="E455" s="63"/>
      <c r="F455" s="22"/>
      <c r="G455" s="22"/>
      <c r="H455" s="22"/>
      <c r="I455" s="22"/>
      <c r="J455" s="22"/>
      <c r="K455" s="121"/>
      <c r="L455" s="54"/>
      <c r="M455" s="54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</row>
    <row r="456" spans="3:25" ht="12.75" customHeight="1" x14ac:dyDescent="0.3">
      <c r="C456" s="22"/>
      <c r="D456" s="22"/>
      <c r="E456" s="63"/>
      <c r="F456" s="22"/>
      <c r="G456" s="22"/>
      <c r="H456" s="22"/>
      <c r="I456" s="22"/>
      <c r="J456" s="22"/>
      <c r="K456" s="121"/>
      <c r="L456" s="54"/>
      <c r="M456" s="54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</row>
    <row r="457" spans="3:25" ht="12.75" customHeight="1" x14ac:dyDescent="0.3">
      <c r="C457" s="22"/>
      <c r="D457" s="22"/>
      <c r="E457" s="63"/>
      <c r="F457" s="22"/>
      <c r="G457" s="22"/>
      <c r="H457" s="22"/>
      <c r="I457" s="22"/>
      <c r="J457" s="22"/>
      <c r="K457" s="121"/>
      <c r="L457" s="54"/>
      <c r="M457" s="54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</row>
    <row r="458" spans="3:25" ht="12.75" customHeight="1" x14ac:dyDescent="0.3">
      <c r="C458" s="22"/>
      <c r="D458" s="22"/>
      <c r="E458" s="63"/>
      <c r="F458" s="22"/>
      <c r="G458" s="22"/>
      <c r="H458" s="22"/>
      <c r="I458" s="22"/>
      <c r="J458" s="22"/>
      <c r="K458" s="121"/>
      <c r="L458" s="54"/>
      <c r="M458" s="54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</row>
    <row r="459" spans="3:25" ht="12.75" customHeight="1" x14ac:dyDescent="0.3">
      <c r="C459" s="22"/>
      <c r="D459" s="22"/>
      <c r="E459" s="63"/>
      <c r="F459" s="22"/>
      <c r="G459" s="22"/>
      <c r="H459" s="22"/>
      <c r="I459" s="22"/>
      <c r="J459" s="22"/>
      <c r="K459" s="121"/>
      <c r="L459" s="54"/>
      <c r="M459" s="54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</row>
    <row r="460" spans="3:25" ht="12.75" customHeight="1" x14ac:dyDescent="0.3">
      <c r="C460" s="22"/>
      <c r="D460" s="22"/>
      <c r="E460" s="63"/>
      <c r="F460" s="22"/>
      <c r="G460" s="22"/>
      <c r="H460" s="22"/>
      <c r="I460" s="22"/>
      <c r="J460" s="22"/>
      <c r="K460" s="121"/>
      <c r="L460" s="54"/>
      <c r="M460" s="54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</row>
    <row r="461" spans="3:25" ht="12.75" customHeight="1" x14ac:dyDescent="0.3">
      <c r="C461" s="22"/>
      <c r="D461" s="22"/>
      <c r="E461" s="63"/>
      <c r="F461" s="22"/>
      <c r="G461" s="22"/>
      <c r="H461" s="22"/>
      <c r="I461" s="22"/>
      <c r="J461" s="22"/>
      <c r="K461" s="121"/>
      <c r="L461" s="54"/>
      <c r="M461" s="54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</row>
    <row r="462" spans="3:25" ht="12.75" customHeight="1" x14ac:dyDescent="0.3">
      <c r="C462" s="22"/>
      <c r="D462" s="22"/>
      <c r="E462" s="63"/>
      <c r="F462" s="22"/>
      <c r="G462" s="22"/>
      <c r="H462" s="22"/>
      <c r="I462" s="22"/>
      <c r="J462" s="22"/>
      <c r="K462" s="121"/>
      <c r="L462" s="54"/>
      <c r="M462" s="54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</row>
    <row r="463" spans="3:25" ht="12.75" customHeight="1" x14ac:dyDescent="0.3">
      <c r="C463" s="22"/>
      <c r="D463" s="22"/>
      <c r="E463" s="63"/>
      <c r="F463" s="22"/>
      <c r="G463" s="22"/>
      <c r="H463" s="22"/>
      <c r="I463" s="22"/>
      <c r="J463" s="22"/>
      <c r="K463" s="121"/>
      <c r="L463" s="54"/>
      <c r="M463" s="54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</row>
    <row r="464" spans="3:25" ht="12.75" customHeight="1" x14ac:dyDescent="0.3">
      <c r="C464" s="22"/>
      <c r="D464" s="22"/>
      <c r="E464" s="63"/>
      <c r="F464" s="22"/>
      <c r="G464" s="22"/>
      <c r="H464" s="22"/>
      <c r="I464" s="22"/>
      <c r="J464" s="22"/>
      <c r="K464" s="121"/>
      <c r="L464" s="54"/>
      <c r="M464" s="54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</row>
    <row r="465" spans="3:25" ht="12.75" customHeight="1" x14ac:dyDescent="0.3">
      <c r="C465" s="22"/>
      <c r="D465" s="22"/>
      <c r="E465" s="63"/>
      <c r="F465" s="22"/>
      <c r="G465" s="22"/>
      <c r="H465" s="22"/>
      <c r="I465" s="22"/>
      <c r="J465" s="22"/>
      <c r="K465" s="121"/>
      <c r="L465" s="54"/>
      <c r="M465" s="54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</row>
    <row r="466" spans="3:25" ht="12.75" customHeight="1" x14ac:dyDescent="0.3">
      <c r="C466" s="22"/>
      <c r="D466" s="22"/>
      <c r="E466" s="63"/>
      <c r="F466" s="22"/>
      <c r="G466" s="22"/>
      <c r="H466" s="22"/>
      <c r="I466" s="22"/>
      <c r="J466" s="22"/>
      <c r="K466" s="121"/>
      <c r="L466" s="54"/>
      <c r="M466" s="54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</row>
    <row r="467" spans="3:25" ht="12.75" customHeight="1" x14ac:dyDescent="0.3">
      <c r="C467" s="22"/>
      <c r="D467" s="22"/>
      <c r="E467" s="63"/>
      <c r="F467" s="22"/>
      <c r="G467" s="22"/>
      <c r="H467" s="22"/>
      <c r="I467" s="22"/>
      <c r="J467" s="22"/>
      <c r="K467" s="121"/>
      <c r="L467" s="54"/>
      <c r="M467" s="54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</row>
    <row r="468" spans="3:25" ht="12.75" customHeight="1" x14ac:dyDescent="0.3">
      <c r="C468" s="22"/>
      <c r="D468" s="22"/>
      <c r="E468" s="63"/>
      <c r="F468" s="22"/>
      <c r="G468" s="22"/>
      <c r="H468" s="22"/>
      <c r="I468" s="22"/>
      <c r="J468" s="22"/>
      <c r="K468" s="121"/>
      <c r="L468" s="54"/>
      <c r="M468" s="54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</row>
    <row r="469" spans="3:25" ht="12.75" customHeight="1" x14ac:dyDescent="0.3">
      <c r="C469" s="22"/>
      <c r="D469" s="22"/>
      <c r="E469" s="63"/>
      <c r="F469" s="22"/>
      <c r="G469" s="22"/>
      <c r="H469" s="22"/>
      <c r="I469" s="22"/>
      <c r="J469" s="22"/>
      <c r="K469" s="121"/>
      <c r="L469" s="54"/>
      <c r="M469" s="54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</row>
    <row r="470" spans="3:25" ht="12.75" customHeight="1" x14ac:dyDescent="0.3">
      <c r="C470" s="22"/>
      <c r="D470" s="22"/>
      <c r="E470" s="63"/>
      <c r="F470" s="22"/>
      <c r="G470" s="22"/>
      <c r="H470" s="22"/>
      <c r="I470" s="22"/>
      <c r="J470" s="22"/>
      <c r="K470" s="121"/>
      <c r="L470" s="54"/>
      <c r="M470" s="54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</row>
    <row r="471" spans="3:25" ht="12.75" customHeight="1" x14ac:dyDescent="0.3">
      <c r="C471" s="22"/>
      <c r="D471" s="22"/>
      <c r="E471" s="63"/>
      <c r="F471" s="22"/>
      <c r="G471" s="22"/>
      <c r="H471" s="22"/>
      <c r="I471" s="22"/>
      <c r="J471" s="22"/>
      <c r="K471" s="121"/>
      <c r="L471" s="54"/>
      <c r="M471" s="54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</row>
    <row r="472" spans="3:25" ht="12.75" customHeight="1" x14ac:dyDescent="0.3">
      <c r="C472" s="22"/>
      <c r="D472" s="22"/>
      <c r="E472" s="63"/>
      <c r="F472" s="22"/>
      <c r="G472" s="22"/>
      <c r="H472" s="22"/>
      <c r="I472" s="22"/>
      <c r="J472" s="22"/>
      <c r="K472" s="121"/>
      <c r="L472" s="54"/>
      <c r="M472" s="54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</row>
    <row r="473" spans="3:25" ht="12.75" customHeight="1" x14ac:dyDescent="0.3">
      <c r="C473" s="22"/>
      <c r="D473" s="22"/>
      <c r="E473" s="63"/>
      <c r="F473" s="22"/>
      <c r="G473" s="22"/>
      <c r="H473" s="22"/>
      <c r="I473" s="22"/>
      <c r="J473" s="22"/>
      <c r="K473" s="121"/>
      <c r="L473" s="54"/>
      <c r="M473" s="54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</row>
    <row r="474" spans="3:25" ht="12.75" customHeight="1" x14ac:dyDescent="0.3">
      <c r="C474" s="22"/>
      <c r="D474" s="22"/>
      <c r="E474" s="63"/>
      <c r="F474" s="22"/>
      <c r="G474" s="22"/>
      <c r="H474" s="22"/>
      <c r="I474" s="22"/>
      <c r="J474" s="22"/>
      <c r="K474" s="121"/>
      <c r="L474" s="54"/>
      <c r="M474" s="54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</row>
    <row r="475" spans="3:25" ht="12.75" customHeight="1" x14ac:dyDescent="0.3">
      <c r="C475" s="22"/>
      <c r="D475" s="22"/>
      <c r="E475" s="63"/>
      <c r="F475" s="22"/>
      <c r="G475" s="22"/>
      <c r="H475" s="22"/>
      <c r="I475" s="22"/>
      <c r="J475" s="22"/>
      <c r="K475" s="121"/>
      <c r="L475" s="54"/>
      <c r="M475" s="54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</row>
    <row r="476" spans="3:25" ht="12.75" customHeight="1" x14ac:dyDescent="0.3">
      <c r="C476" s="22"/>
      <c r="D476" s="22"/>
      <c r="E476" s="63"/>
      <c r="F476" s="22"/>
      <c r="G476" s="22"/>
      <c r="H476" s="22"/>
      <c r="I476" s="22"/>
      <c r="J476" s="22"/>
      <c r="K476" s="121"/>
      <c r="L476" s="54"/>
      <c r="M476" s="54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</row>
    <row r="477" spans="3:25" ht="12.75" customHeight="1" x14ac:dyDescent="0.3">
      <c r="C477" s="22"/>
      <c r="D477" s="22"/>
      <c r="E477" s="63"/>
      <c r="F477" s="22"/>
      <c r="G477" s="22"/>
      <c r="H477" s="22"/>
      <c r="I477" s="22"/>
      <c r="J477" s="22"/>
      <c r="K477" s="121"/>
      <c r="L477" s="54"/>
      <c r="M477" s="54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</row>
    <row r="478" spans="3:25" ht="12.75" customHeight="1" x14ac:dyDescent="0.3">
      <c r="C478" s="22"/>
      <c r="D478" s="22"/>
      <c r="E478" s="63"/>
      <c r="F478" s="22"/>
      <c r="G478" s="22"/>
      <c r="H478" s="22"/>
      <c r="I478" s="22"/>
      <c r="J478" s="22"/>
      <c r="K478" s="121"/>
      <c r="L478" s="54"/>
      <c r="M478" s="54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</row>
    <row r="479" spans="3:25" ht="12.75" customHeight="1" x14ac:dyDescent="0.3">
      <c r="C479" s="22"/>
      <c r="D479" s="22"/>
      <c r="E479" s="63"/>
      <c r="F479" s="22"/>
      <c r="G479" s="22"/>
      <c r="H479" s="22"/>
      <c r="I479" s="22"/>
      <c r="J479" s="22"/>
      <c r="K479" s="121"/>
      <c r="L479" s="54"/>
      <c r="M479" s="54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</row>
    <row r="480" spans="3:25" ht="12.75" customHeight="1" x14ac:dyDescent="0.3">
      <c r="C480" s="22"/>
      <c r="D480" s="22"/>
      <c r="E480" s="63"/>
      <c r="F480" s="22"/>
      <c r="G480" s="22"/>
      <c r="H480" s="22"/>
      <c r="I480" s="22"/>
      <c r="J480" s="22"/>
      <c r="K480" s="121"/>
      <c r="L480" s="54"/>
      <c r="M480" s="54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</row>
    <row r="481" spans="3:25" ht="12.75" customHeight="1" x14ac:dyDescent="0.3">
      <c r="C481" s="22"/>
      <c r="D481" s="22"/>
      <c r="E481" s="63"/>
      <c r="F481" s="22"/>
      <c r="G481" s="22"/>
      <c r="H481" s="22"/>
      <c r="I481" s="22"/>
      <c r="J481" s="22"/>
      <c r="K481" s="121"/>
      <c r="L481" s="54"/>
      <c r="M481" s="54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</row>
    <row r="482" spans="3:25" ht="12.75" customHeight="1" x14ac:dyDescent="0.3">
      <c r="C482" s="22"/>
      <c r="D482" s="22"/>
      <c r="E482" s="63"/>
      <c r="F482" s="22"/>
      <c r="G482" s="22"/>
      <c r="H482" s="22"/>
      <c r="I482" s="22"/>
      <c r="J482" s="22"/>
      <c r="K482" s="121"/>
      <c r="L482" s="54"/>
      <c r="M482" s="54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</row>
    <row r="483" spans="3:25" ht="12.75" customHeight="1" x14ac:dyDescent="0.3">
      <c r="C483" s="22"/>
      <c r="D483" s="22"/>
      <c r="E483" s="63"/>
      <c r="F483" s="22"/>
      <c r="G483" s="22"/>
      <c r="H483" s="22"/>
      <c r="I483" s="22"/>
      <c r="J483" s="22"/>
      <c r="K483" s="121"/>
      <c r="L483" s="54"/>
      <c r="M483" s="54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</row>
    <row r="484" spans="3:25" ht="12.75" customHeight="1" x14ac:dyDescent="0.3">
      <c r="C484" s="22"/>
      <c r="D484" s="22"/>
      <c r="E484" s="63"/>
      <c r="F484" s="22"/>
      <c r="G484" s="22"/>
      <c r="H484" s="22"/>
      <c r="I484" s="22"/>
      <c r="J484" s="22"/>
      <c r="K484" s="121"/>
      <c r="L484" s="54"/>
      <c r="M484" s="54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</row>
    <row r="485" spans="3:25" ht="12.75" customHeight="1" x14ac:dyDescent="0.3">
      <c r="C485" s="22"/>
      <c r="D485" s="22"/>
      <c r="E485" s="63"/>
      <c r="F485" s="22"/>
      <c r="G485" s="22"/>
      <c r="H485" s="22"/>
      <c r="I485" s="22"/>
      <c r="J485" s="22"/>
      <c r="K485" s="121"/>
      <c r="L485" s="54"/>
      <c r="M485" s="54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</row>
    <row r="486" spans="3:25" ht="12.75" customHeight="1" x14ac:dyDescent="0.3">
      <c r="C486" s="22"/>
      <c r="D486" s="22"/>
      <c r="E486" s="63"/>
      <c r="F486" s="22"/>
      <c r="G486" s="22"/>
      <c r="H486" s="22"/>
      <c r="I486" s="22"/>
      <c r="J486" s="22"/>
      <c r="K486" s="121"/>
      <c r="L486" s="54"/>
      <c r="M486" s="54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</row>
    <row r="487" spans="3:25" ht="12.75" customHeight="1" x14ac:dyDescent="0.3">
      <c r="C487" s="22"/>
      <c r="D487" s="22"/>
      <c r="E487" s="63"/>
      <c r="F487" s="22"/>
      <c r="G487" s="22"/>
      <c r="H487" s="22"/>
      <c r="I487" s="22"/>
      <c r="J487" s="22"/>
      <c r="K487" s="121"/>
      <c r="L487" s="54"/>
      <c r="M487" s="54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</row>
    <row r="488" spans="3:25" ht="12.75" customHeight="1" x14ac:dyDescent="0.3">
      <c r="C488" s="22"/>
      <c r="D488" s="22"/>
      <c r="E488" s="63"/>
      <c r="F488" s="22"/>
      <c r="G488" s="22"/>
      <c r="H488" s="22"/>
      <c r="I488" s="22"/>
      <c r="J488" s="22"/>
      <c r="K488" s="121"/>
      <c r="L488" s="54"/>
      <c r="M488" s="54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</row>
    <row r="489" spans="3:25" ht="12.75" customHeight="1" x14ac:dyDescent="0.3">
      <c r="C489" s="22"/>
      <c r="D489" s="22"/>
      <c r="E489" s="63"/>
      <c r="F489" s="22"/>
      <c r="G489" s="22"/>
      <c r="H489" s="22"/>
      <c r="I489" s="22"/>
      <c r="J489" s="22"/>
      <c r="K489" s="121"/>
      <c r="L489" s="54"/>
      <c r="M489" s="54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</row>
    <row r="490" spans="3:25" ht="12.75" customHeight="1" x14ac:dyDescent="0.3">
      <c r="C490" s="22"/>
      <c r="D490" s="22"/>
      <c r="E490" s="63"/>
      <c r="F490" s="22"/>
      <c r="G490" s="22"/>
      <c r="H490" s="22"/>
      <c r="I490" s="22"/>
      <c r="J490" s="22"/>
      <c r="K490" s="121"/>
      <c r="L490" s="54"/>
      <c r="M490" s="54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</row>
    <row r="491" spans="3:25" ht="12.75" customHeight="1" x14ac:dyDescent="0.3">
      <c r="C491" s="22"/>
      <c r="D491" s="22"/>
      <c r="E491" s="63"/>
      <c r="F491" s="22"/>
      <c r="G491" s="22"/>
      <c r="H491" s="22"/>
      <c r="I491" s="22"/>
      <c r="J491" s="22"/>
      <c r="K491" s="121"/>
      <c r="L491" s="54"/>
      <c r="M491" s="54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</row>
    <row r="492" spans="3:25" ht="12.75" customHeight="1" x14ac:dyDescent="0.3">
      <c r="C492" s="22"/>
      <c r="D492" s="22"/>
      <c r="E492" s="63"/>
      <c r="F492" s="22"/>
      <c r="G492" s="22"/>
      <c r="H492" s="22"/>
      <c r="I492" s="22"/>
      <c r="J492" s="22"/>
      <c r="K492" s="121"/>
      <c r="L492" s="54"/>
      <c r="M492" s="54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</row>
    <row r="493" spans="3:25" ht="12.75" customHeight="1" x14ac:dyDescent="0.3">
      <c r="C493" s="22"/>
      <c r="D493" s="22"/>
      <c r="E493" s="63"/>
      <c r="F493" s="22"/>
      <c r="G493" s="22"/>
      <c r="H493" s="22"/>
      <c r="I493" s="22"/>
      <c r="J493" s="22"/>
      <c r="K493" s="121"/>
      <c r="L493" s="54"/>
      <c r="M493" s="54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</row>
    <row r="494" spans="3:25" ht="12.75" customHeight="1" x14ac:dyDescent="0.3">
      <c r="C494" s="22"/>
      <c r="D494" s="22"/>
      <c r="E494" s="63"/>
      <c r="F494" s="22"/>
      <c r="G494" s="22"/>
      <c r="H494" s="22"/>
      <c r="I494" s="22"/>
      <c r="J494" s="22"/>
      <c r="K494" s="121"/>
      <c r="L494" s="54"/>
      <c r="M494" s="54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</row>
    <row r="495" spans="3:25" ht="12.75" customHeight="1" x14ac:dyDescent="0.3">
      <c r="C495" s="22"/>
      <c r="D495" s="22"/>
      <c r="E495" s="63"/>
      <c r="F495" s="22"/>
      <c r="G495" s="22"/>
      <c r="H495" s="22"/>
      <c r="I495" s="22"/>
      <c r="J495" s="22"/>
      <c r="K495" s="121"/>
      <c r="L495" s="54"/>
      <c r="M495" s="54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</row>
    <row r="496" spans="3:25" ht="12.75" customHeight="1" x14ac:dyDescent="0.3">
      <c r="C496" s="22"/>
      <c r="D496" s="22"/>
      <c r="E496" s="63"/>
      <c r="F496" s="22"/>
      <c r="G496" s="22"/>
      <c r="H496" s="22"/>
      <c r="I496" s="22"/>
      <c r="J496" s="22"/>
      <c r="K496" s="121"/>
      <c r="L496" s="54"/>
      <c r="M496" s="54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</row>
    <row r="497" spans="3:25" ht="12.75" customHeight="1" x14ac:dyDescent="0.3">
      <c r="C497" s="22"/>
      <c r="D497" s="22"/>
      <c r="E497" s="63"/>
      <c r="F497" s="22"/>
      <c r="G497" s="22"/>
      <c r="H497" s="22"/>
      <c r="I497" s="22"/>
      <c r="J497" s="22"/>
      <c r="K497" s="121"/>
      <c r="L497" s="54"/>
      <c r="M497" s="54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</row>
    <row r="498" spans="3:25" ht="12.75" customHeight="1" x14ac:dyDescent="0.3">
      <c r="C498" s="22"/>
      <c r="D498" s="22"/>
      <c r="E498" s="63"/>
      <c r="F498" s="22"/>
      <c r="G498" s="22"/>
      <c r="H498" s="22"/>
      <c r="I498" s="22"/>
      <c r="J498" s="22"/>
      <c r="K498" s="121"/>
      <c r="L498" s="54"/>
      <c r="M498" s="54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</row>
    <row r="499" spans="3:25" ht="12.75" customHeight="1" x14ac:dyDescent="0.3">
      <c r="C499" s="22"/>
      <c r="D499" s="22"/>
      <c r="E499" s="63"/>
      <c r="F499" s="22"/>
      <c r="G499" s="22"/>
      <c r="H499" s="22"/>
      <c r="I499" s="22"/>
      <c r="J499" s="22"/>
      <c r="K499" s="121"/>
      <c r="L499" s="54"/>
      <c r="M499" s="54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</row>
    <row r="500" spans="3:25" ht="12.75" customHeight="1" x14ac:dyDescent="0.3">
      <c r="C500" s="22"/>
      <c r="D500" s="22"/>
      <c r="E500" s="63"/>
      <c r="F500" s="22"/>
      <c r="G500" s="22"/>
      <c r="H500" s="22"/>
      <c r="I500" s="22"/>
      <c r="J500" s="22"/>
      <c r="K500" s="121"/>
      <c r="L500" s="54"/>
      <c r="M500" s="54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</row>
    <row r="501" spans="3:25" ht="12.75" customHeight="1" x14ac:dyDescent="0.3">
      <c r="C501" s="22"/>
      <c r="D501" s="22"/>
      <c r="E501" s="63"/>
      <c r="F501" s="22"/>
      <c r="G501" s="22"/>
      <c r="H501" s="22"/>
      <c r="I501" s="22"/>
      <c r="J501" s="22"/>
      <c r="K501" s="121"/>
      <c r="L501" s="54"/>
      <c r="M501" s="54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</row>
    <row r="502" spans="3:25" ht="12.75" customHeight="1" x14ac:dyDescent="0.3">
      <c r="C502" s="22"/>
      <c r="D502" s="22"/>
      <c r="E502" s="63"/>
      <c r="F502" s="22"/>
      <c r="G502" s="22"/>
      <c r="H502" s="22"/>
      <c r="I502" s="22"/>
      <c r="J502" s="22"/>
      <c r="K502" s="121"/>
      <c r="L502" s="54"/>
      <c r="M502" s="54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</row>
    <row r="503" spans="3:25" ht="12.75" customHeight="1" x14ac:dyDescent="0.3">
      <c r="C503" s="22"/>
      <c r="D503" s="22"/>
      <c r="E503" s="63"/>
      <c r="F503" s="22"/>
      <c r="G503" s="22"/>
      <c r="H503" s="22"/>
      <c r="I503" s="22"/>
      <c r="J503" s="22"/>
      <c r="K503" s="121"/>
      <c r="L503" s="54"/>
      <c r="M503" s="54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</row>
    <row r="504" spans="3:25" ht="12.75" customHeight="1" x14ac:dyDescent="0.3">
      <c r="C504" s="22"/>
      <c r="D504" s="22"/>
      <c r="E504" s="63"/>
      <c r="F504" s="22"/>
      <c r="G504" s="22"/>
      <c r="H504" s="22"/>
      <c r="I504" s="22"/>
      <c r="J504" s="22"/>
      <c r="K504" s="121"/>
      <c r="L504" s="54"/>
      <c r="M504" s="54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</row>
    <row r="505" spans="3:25" ht="12.75" customHeight="1" x14ac:dyDescent="0.3">
      <c r="C505" s="22"/>
      <c r="D505" s="22"/>
      <c r="E505" s="63"/>
      <c r="F505" s="22"/>
      <c r="G505" s="22"/>
      <c r="H505" s="22"/>
      <c r="I505" s="22"/>
      <c r="J505" s="22"/>
      <c r="K505" s="121"/>
      <c r="L505" s="54"/>
      <c r="M505" s="54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</row>
    <row r="506" spans="3:25" ht="12.75" customHeight="1" x14ac:dyDescent="0.3">
      <c r="C506" s="22"/>
      <c r="D506" s="22"/>
      <c r="E506" s="63"/>
      <c r="F506" s="22"/>
      <c r="G506" s="22"/>
      <c r="H506" s="22"/>
      <c r="I506" s="22"/>
      <c r="J506" s="22"/>
      <c r="K506" s="121"/>
      <c r="L506" s="54"/>
      <c r="M506" s="54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</row>
    <row r="507" spans="3:25" ht="12.75" customHeight="1" x14ac:dyDescent="0.3">
      <c r="C507" s="22"/>
      <c r="D507" s="22"/>
      <c r="E507" s="63"/>
      <c r="F507" s="22"/>
      <c r="G507" s="22"/>
      <c r="H507" s="22"/>
      <c r="I507" s="22"/>
      <c r="J507" s="22"/>
      <c r="K507" s="121"/>
      <c r="L507" s="54"/>
      <c r="M507" s="54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</row>
    <row r="508" spans="3:25" ht="12.75" customHeight="1" x14ac:dyDescent="0.3">
      <c r="C508" s="22"/>
      <c r="D508" s="22"/>
      <c r="E508" s="63"/>
      <c r="F508" s="22"/>
      <c r="G508" s="22"/>
      <c r="H508" s="22"/>
      <c r="I508" s="22"/>
      <c r="J508" s="22"/>
      <c r="K508" s="121"/>
      <c r="L508" s="54"/>
      <c r="M508" s="54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</row>
    <row r="509" spans="3:25" ht="12.75" customHeight="1" x14ac:dyDescent="0.3">
      <c r="C509" s="22"/>
      <c r="D509" s="22"/>
      <c r="E509" s="63"/>
      <c r="F509" s="22"/>
      <c r="G509" s="22"/>
      <c r="H509" s="22"/>
      <c r="I509" s="22"/>
      <c r="J509" s="22"/>
      <c r="K509" s="121"/>
      <c r="L509" s="54"/>
      <c r="M509" s="54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</row>
    <row r="510" spans="3:25" ht="12.75" customHeight="1" x14ac:dyDescent="0.3">
      <c r="C510" s="22"/>
      <c r="D510" s="22"/>
      <c r="E510" s="63"/>
      <c r="F510" s="22"/>
      <c r="G510" s="22"/>
      <c r="H510" s="22"/>
      <c r="I510" s="22"/>
      <c r="J510" s="22"/>
      <c r="K510" s="121"/>
      <c r="L510" s="54"/>
      <c r="M510" s="54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</row>
    <row r="511" spans="3:25" ht="12.75" customHeight="1" x14ac:dyDescent="0.3">
      <c r="C511" s="22"/>
      <c r="D511" s="22"/>
      <c r="E511" s="63"/>
      <c r="F511" s="22"/>
      <c r="G511" s="22"/>
      <c r="H511" s="22"/>
      <c r="I511" s="22"/>
      <c r="J511" s="22"/>
      <c r="K511" s="121"/>
      <c r="L511" s="54"/>
      <c r="M511" s="54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</row>
    <row r="512" spans="3:25" ht="12.75" customHeight="1" x14ac:dyDescent="0.3">
      <c r="C512" s="22"/>
      <c r="D512" s="22"/>
      <c r="E512" s="63"/>
      <c r="F512" s="22"/>
      <c r="G512" s="22"/>
      <c r="H512" s="22"/>
      <c r="I512" s="22"/>
      <c r="J512" s="22"/>
      <c r="K512" s="121"/>
      <c r="L512" s="54"/>
      <c r="M512" s="54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</row>
    <row r="513" spans="3:25" ht="12.75" customHeight="1" x14ac:dyDescent="0.3">
      <c r="C513" s="22"/>
      <c r="D513" s="22"/>
      <c r="E513" s="63"/>
      <c r="F513" s="22"/>
      <c r="G513" s="22"/>
      <c r="H513" s="22"/>
      <c r="I513" s="22"/>
      <c r="J513" s="22"/>
      <c r="K513" s="121"/>
      <c r="L513" s="54"/>
      <c r="M513" s="54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</row>
    <row r="514" spans="3:25" ht="12.75" customHeight="1" x14ac:dyDescent="0.3">
      <c r="C514" s="22"/>
      <c r="D514" s="22"/>
      <c r="E514" s="63"/>
      <c r="F514" s="22"/>
      <c r="G514" s="22"/>
      <c r="H514" s="22"/>
      <c r="I514" s="22"/>
      <c r="J514" s="22"/>
      <c r="K514" s="121"/>
      <c r="L514" s="54"/>
      <c r="M514" s="54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</row>
    <row r="515" spans="3:25" ht="12.75" customHeight="1" x14ac:dyDescent="0.3">
      <c r="C515" s="22"/>
      <c r="D515" s="22"/>
      <c r="E515" s="63"/>
      <c r="F515" s="22"/>
      <c r="G515" s="22"/>
      <c r="H515" s="22"/>
      <c r="I515" s="22"/>
      <c r="J515" s="22"/>
      <c r="K515" s="121"/>
      <c r="L515" s="54"/>
      <c r="M515" s="54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</row>
    <row r="516" spans="3:25" ht="12.75" customHeight="1" x14ac:dyDescent="0.3">
      <c r="C516" s="22"/>
      <c r="D516" s="22"/>
      <c r="E516" s="63"/>
      <c r="F516" s="22"/>
      <c r="G516" s="22"/>
      <c r="H516" s="22"/>
      <c r="I516" s="22"/>
      <c r="J516" s="22"/>
      <c r="K516" s="121"/>
      <c r="L516" s="54"/>
      <c r="M516" s="54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</row>
    <row r="517" spans="3:25" ht="12.75" customHeight="1" x14ac:dyDescent="0.3">
      <c r="C517" s="22"/>
      <c r="D517" s="22"/>
      <c r="E517" s="63"/>
      <c r="F517" s="22"/>
      <c r="G517" s="22"/>
      <c r="H517" s="22"/>
      <c r="I517" s="22"/>
      <c r="J517" s="22"/>
      <c r="K517" s="121"/>
      <c r="L517" s="54"/>
      <c r="M517" s="54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</row>
    <row r="518" spans="3:25" ht="12.75" customHeight="1" x14ac:dyDescent="0.3">
      <c r="C518" s="22"/>
      <c r="D518" s="22"/>
      <c r="E518" s="63"/>
      <c r="F518" s="22"/>
      <c r="G518" s="22"/>
      <c r="H518" s="22"/>
      <c r="I518" s="22"/>
      <c r="J518" s="22"/>
      <c r="K518" s="121"/>
      <c r="L518" s="54"/>
      <c r="M518" s="54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</row>
    <row r="519" spans="3:25" ht="12.75" customHeight="1" x14ac:dyDescent="0.3">
      <c r="C519" s="22"/>
      <c r="D519" s="22"/>
      <c r="E519" s="63"/>
      <c r="F519" s="22"/>
      <c r="G519" s="22"/>
      <c r="H519" s="22"/>
      <c r="I519" s="22"/>
      <c r="J519" s="22"/>
      <c r="K519" s="121"/>
      <c r="L519" s="54"/>
      <c r="M519" s="54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</row>
    <row r="520" spans="3:25" ht="12.75" customHeight="1" x14ac:dyDescent="0.3">
      <c r="C520" s="22"/>
      <c r="D520" s="22"/>
      <c r="E520" s="63"/>
      <c r="F520" s="22"/>
      <c r="G520" s="22"/>
      <c r="H520" s="22"/>
      <c r="I520" s="22"/>
      <c r="J520" s="22"/>
      <c r="K520" s="121"/>
      <c r="L520" s="54"/>
      <c r="M520" s="54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</row>
    <row r="521" spans="3:25" ht="12.75" customHeight="1" x14ac:dyDescent="0.3">
      <c r="C521" s="22"/>
      <c r="D521" s="22"/>
      <c r="E521" s="63"/>
      <c r="F521" s="22"/>
      <c r="G521" s="22"/>
      <c r="H521" s="22"/>
      <c r="I521" s="22"/>
      <c r="J521" s="22"/>
      <c r="K521" s="121"/>
      <c r="L521" s="54"/>
      <c r="M521" s="54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</row>
    <row r="522" spans="3:25" ht="12.75" customHeight="1" x14ac:dyDescent="0.3">
      <c r="C522" s="22"/>
      <c r="D522" s="22"/>
      <c r="E522" s="63"/>
      <c r="F522" s="22"/>
      <c r="G522" s="22"/>
      <c r="H522" s="22"/>
      <c r="I522" s="22"/>
      <c r="J522" s="22"/>
      <c r="K522" s="121"/>
      <c r="L522" s="54"/>
      <c r="M522" s="54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</row>
    <row r="523" spans="3:25" ht="12.75" customHeight="1" x14ac:dyDescent="0.3">
      <c r="C523" s="22"/>
      <c r="D523" s="22"/>
      <c r="E523" s="63"/>
      <c r="F523" s="22"/>
      <c r="G523" s="22"/>
      <c r="H523" s="22"/>
      <c r="I523" s="22"/>
      <c r="J523" s="22"/>
      <c r="K523" s="121"/>
      <c r="L523" s="54"/>
      <c r="M523" s="54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</row>
    <row r="524" spans="3:25" ht="12.75" customHeight="1" x14ac:dyDescent="0.3">
      <c r="C524" s="22"/>
      <c r="D524" s="22"/>
      <c r="E524" s="63"/>
      <c r="F524" s="22"/>
      <c r="G524" s="22"/>
      <c r="H524" s="22"/>
      <c r="I524" s="22"/>
      <c r="J524" s="22"/>
      <c r="K524" s="121"/>
      <c r="L524" s="54"/>
      <c r="M524" s="54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</row>
    <row r="525" spans="3:25" ht="12.75" customHeight="1" x14ac:dyDescent="0.3">
      <c r="C525" s="22"/>
      <c r="D525" s="22"/>
      <c r="E525" s="63"/>
      <c r="F525" s="22"/>
      <c r="G525" s="22"/>
      <c r="H525" s="22"/>
      <c r="I525" s="22"/>
      <c r="J525" s="22"/>
      <c r="K525" s="121"/>
      <c r="L525" s="54"/>
      <c r="M525" s="54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</row>
    <row r="526" spans="3:25" ht="12.75" customHeight="1" x14ac:dyDescent="0.3">
      <c r="C526" s="22"/>
      <c r="D526" s="22"/>
      <c r="E526" s="63"/>
      <c r="F526" s="22"/>
      <c r="G526" s="22"/>
      <c r="H526" s="22"/>
      <c r="I526" s="22"/>
      <c r="J526" s="22"/>
      <c r="K526" s="121"/>
      <c r="L526" s="54"/>
      <c r="M526" s="54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</row>
    <row r="527" spans="3:25" ht="12.75" customHeight="1" x14ac:dyDescent="0.3">
      <c r="C527" s="22"/>
      <c r="D527" s="22"/>
      <c r="E527" s="63"/>
      <c r="F527" s="22"/>
      <c r="G527" s="22"/>
      <c r="H527" s="22"/>
      <c r="I527" s="22"/>
      <c r="J527" s="22"/>
      <c r="K527" s="121"/>
      <c r="L527" s="54"/>
      <c r="M527" s="54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</row>
    <row r="528" spans="3:25" ht="12.75" customHeight="1" x14ac:dyDescent="0.3">
      <c r="C528" s="22"/>
      <c r="D528" s="22"/>
      <c r="E528" s="63"/>
      <c r="F528" s="22"/>
      <c r="G528" s="22"/>
      <c r="H528" s="22"/>
      <c r="I528" s="22"/>
      <c r="J528" s="22"/>
      <c r="K528" s="121"/>
      <c r="L528" s="54"/>
      <c r="M528" s="54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</row>
    <row r="529" spans="3:25" ht="12.75" customHeight="1" x14ac:dyDescent="0.3">
      <c r="C529" s="22"/>
      <c r="D529" s="22"/>
      <c r="E529" s="63"/>
      <c r="F529" s="22"/>
      <c r="G529" s="22"/>
      <c r="H529" s="22"/>
      <c r="I529" s="22"/>
      <c r="J529" s="22"/>
      <c r="K529" s="121"/>
      <c r="L529" s="54"/>
      <c r="M529" s="54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</row>
    <row r="530" spans="3:25" ht="12.75" customHeight="1" x14ac:dyDescent="0.3">
      <c r="C530" s="22"/>
      <c r="D530" s="22"/>
      <c r="E530" s="63"/>
      <c r="F530" s="22"/>
      <c r="G530" s="22"/>
      <c r="H530" s="22"/>
      <c r="I530" s="22"/>
      <c r="J530" s="22"/>
      <c r="K530" s="121"/>
      <c r="L530" s="54"/>
      <c r="M530" s="54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</row>
    <row r="531" spans="3:25" ht="12.75" customHeight="1" x14ac:dyDescent="0.3">
      <c r="C531" s="22"/>
      <c r="D531" s="22"/>
      <c r="E531" s="63"/>
      <c r="F531" s="22"/>
      <c r="G531" s="22"/>
      <c r="H531" s="22"/>
      <c r="I531" s="22"/>
      <c r="J531" s="22"/>
      <c r="K531" s="121"/>
      <c r="L531" s="54"/>
      <c r="M531" s="54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</row>
    <row r="532" spans="3:25" ht="12.75" customHeight="1" x14ac:dyDescent="0.3">
      <c r="C532" s="22"/>
      <c r="D532" s="22"/>
      <c r="E532" s="63"/>
      <c r="F532" s="22"/>
      <c r="G532" s="22"/>
      <c r="H532" s="22"/>
      <c r="I532" s="22"/>
      <c r="J532" s="22"/>
      <c r="K532" s="121"/>
      <c r="L532" s="54"/>
      <c r="M532" s="54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</row>
    <row r="533" spans="3:25" ht="12.75" customHeight="1" x14ac:dyDescent="0.3">
      <c r="C533" s="22"/>
      <c r="D533" s="22"/>
      <c r="E533" s="63"/>
      <c r="F533" s="22"/>
      <c r="G533" s="22"/>
      <c r="H533" s="22"/>
      <c r="I533" s="22"/>
      <c r="J533" s="22"/>
      <c r="K533" s="121"/>
      <c r="L533" s="54"/>
      <c r="M533" s="54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</row>
    <row r="534" spans="3:25" ht="12.75" customHeight="1" x14ac:dyDescent="0.3">
      <c r="C534" s="22"/>
      <c r="D534" s="22"/>
      <c r="E534" s="63"/>
      <c r="F534" s="22"/>
      <c r="G534" s="22"/>
      <c r="H534" s="22"/>
      <c r="I534" s="22"/>
      <c r="J534" s="22"/>
      <c r="K534" s="121"/>
      <c r="L534" s="54"/>
      <c r="M534" s="54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</row>
    <row r="535" spans="3:25" ht="12.75" customHeight="1" x14ac:dyDescent="0.3">
      <c r="C535" s="22"/>
      <c r="D535" s="22"/>
      <c r="E535" s="63"/>
      <c r="F535" s="22"/>
      <c r="G535" s="22"/>
      <c r="H535" s="22"/>
      <c r="I535" s="22"/>
      <c r="J535" s="22"/>
      <c r="K535" s="121"/>
      <c r="L535" s="54"/>
      <c r="M535" s="54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</row>
    <row r="536" spans="3:25" ht="12.75" customHeight="1" x14ac:dyDescent="0.3">
      <c r="C536" s="22"/>
      <c r="D536" s="22"/>
      <c r="E536" s="63"/>
      <c r="F536" s="22"/>
      <c r="G536" s="22"/>
      <c r="H536" s="22"/>
      <c r="I536" s="22"/>
      <c r="J536" s="22"/>
      <c r="K536" s="121"/>
      <c r="L536" s="54"/>
      <c r="M536" s="54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</row>
    <row r="537" spans="3:25" ht="12.75" customHeight="1" x14ac:dyDescent="0.3">
      <c r="C537" s="22"/>
      <c r="D537" s="22"/>
      <c r="E537" s="63"/>
      <c r="F537" s="22"/>
      <c r="G537" s="22"/>
      <c r="H537" s="22"/>
      <c r="I537" s="22"/>
      <c r="J537" s="22"/>
      <c r="K537" s="121"/>
      <c r="L537" s="54"/>
      <c r="M537" s="54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</row>
    <row r="538" spans="3:25" ht="12.75" customHeight="1" x14ac:dyDescent="0.3">
      <c r="C538" s="22"/>
      <c r="D538" s="22"/>
      <c r="E538" s="63"/>
      <c r="F538" s="22"/>
      <c r="G538" s="22"/>
      <c r="H538" s="22"/>
      <c r="I538" s="22"/>
      <c r="J538" s="22"/>
      <c r="K538" s="121"/>
      <c r="L538" s="54"/>
      <c r="M538" s="54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</row>
    <row r="539" spans="3:25" ht="12.75" customHeight="1" x14ac:dyDescent="0.3">
      <c r="C539" s="22"/>
      <c r="D539" s="22"/>
      <c r="E539" s="63"/>
      <c r="F539" s="22"/>
      <c r="G539" s="22"/>
      <c r="H539" s="22"/>
      <c r="I539" s="22"/>
      <c r="J539" s="22"/>
      <c r="K539" s="121"/>
      <c r="L539" s="54"/>
      <c r="M539" s="54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</row>
    <row r="540" spans="3:25" ht="12.75" customHeight="1" x14ac:dyDescent="0.3">
      <c r="C540" s="22"/>
      <c r="D540" s="22"/>
      <c r="E540" s="63"/>
      <c r="F540" s="22"/>
      <c r="G540" s="22"/>
      <c r="H540" s="22"/>
      <c r="I540" s="22"/>
      <c r="J540" s="22"/>
      <c r="K540" s="121"/>
      <c r="L540" s="54"/>
      <c r="M540" s="54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</row>
    <row r="541" spans="3:25" ht="12.75" customHeight="1" x14ac:dyDescent="0.3">
      <c r="C541" s="22"/>
      <c r="D541" s="22"/>
      <c r="E541" s="63"/>
      <c r="F541" s="22"/>
      <c r="G541" s="22"/>
      <c r="H541" s="22"/>
      <c r="I541" s="22"/>
      <c r="J541" s="22"/>
      <c r="K541" s="121"/>
      <c r="L541" s="54"/>
      <c r="M541" s="54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</row>
    <row r="542" spans="3:25" ht="12.75" customHeight="1" x14ac:dyDescent="0.3">
      <c r="C542" s="22"/>
      <c r="D542" s="22"/>
      <c r="E542" s="63"/>
      <c r="F542" s="22"/>
      <c r="G542" s="22"/>
      <c r="H542" s="22"/>
      <c r="I542" s="22"/>
      <c r="J542" s="22"/>
      <c r="K542" s="121"/>
      <c r="L542" s="54"/>
      <c r="M542" s="54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</row>
    <row r="543" spans="3:25" ht="12.75" customHeight="1" x14ac:dyDescent="0.3">
      <c r="C543" s="22"/>
      <c r="D543" s="22"/>
      <c r="E543" s="63"/>
      <c r="F543" s="22"/>
      <c r="G543" s="22"/>
      <c r="H543" s="22"/>
      <c r="I543" s="22"/>
      <c r="J543" s="22"/>
      <c r="K543" s="121"/>
      <c r="L543" s="54"/>
      <c r="M543" s="54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</row>
    <row r="544" spans="3:25" ht="12.75" customHeight="1" x14ac:dyDescent="0.3">
      <c r="C544" s="22"/>
      <c r="D544" s="22"/>
      <c r="E544" s="63"/>
      <c r="F544" s="22"/>
      <c r="G544" s="22"/>
      <c r="H544" s="22"/>
      <c r="I544" s="22"/>
      <c r="J544" s="22"/>
      <c r="K544" s="121"/>
      <c r="L544" s="54"/>
      <c r="M544" s="54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</row>
    <row r="545" spans="3:25" ht="12.75" customHeight="1" x14ac:dyDescent="0.3">
      <c r="C545" s="22"/>
      <c r="D545" s="22"/>
      <c r="E545" s="63"/>
      <c r="F545" s="22"/>
      <c r="G545" s="22"/>
      <c r="H545" s="22"/>
      <c r="I545" s="22"/>
      <c r="J545" s="22"/>
      <c r="K545" s="121"/>
      <c r="L545" s="54"/>
      <c r="M545" s="54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</row>
    <row r="546" spans="3:25" ht="12.75" customHeight="1" x14ac:dyDescent="0.3">
      <c r="C546" s="22"/>
      <c r="D546" s="22"/>
      <c r="E546" s="63"/>
      <c r="F546" s="22"/>
      <c r="G546" s="22"/>
      <c r="H546" s="22"/>
      <c r="I546" s="22"/>
      <c r="J546" s="22"/>
      <c r="K546" s="121"/>
      <c r="L546" s="54"/>
      <c r="M546" s="54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</row>
    <row r="547" spans="3:25" ht="12.75" customHeight="1" x14ac:dyDescent="0.3">
      <c r="C547" s="22"/>
      <c r="D547" s="22"/>
      <c r="E547" s="63"/>
      <c r="F547" s="22"/>
      <c r="G547" s="22"/>
      <c r="H547" s="22"/>
      <c r="I547" s="22"/>
      <c r="J547" s="22"/>
      <c r="K547" s="121"/>
      <c r="L547" s="54"/>
      <c r="M547" s="54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</row>
    <row r="548" spans="3:25" ht="12.75" customHeight="1" x14ac:dyDescent="0.3">
      <c r="C548" s="22"/>
      <c r="D548" s="22"/>
      <c r="E548" s="63"/>
      <c r="F548" s="22"/>
      <c r="G548" s="22"/>
      <c r="H548" s="22"/>
      <c r="I548" s="22"/>
      <c r="J548" s="22"/>
      <c r="K548" s="121"/>
      <c r="L548" s="54"/>
      <c r="M548" s="54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</row>
    <row r="549" spans="3:25" ht="12.75" customHeight="1" x14ac:dyDescent="0.3">
      <c r="C549" s="22"/>
      <c r="D549" s="22"/>
      <c r="E549" s="63"/>
      <c r="F549" s="22"/>
      <c r="G549" s="22"/>
      <c r="H549" s="22"/>
      <c r="I549" s="22"/>
      <c r="J549" s="22"/>
      <c r="K549" s="121"/>
      <c r="L549" s="54"/>
      <c r="M549" s="54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</row>
    <row r="550" spans="3:25" ht="12.75" customHeight="1" x14ac:dyDescent="0.3">
      <c r="C550" s="22"/>
      <c r="D550" s="22"/>
      <c r="E550" s="63"/>
      <c r="F550" s="22"/>
      <c r="G550" s="22"/>
      <c r="H550" s="22"/>
      <c r="I550" s="22"/>
      <c r="J550" s="22"/>
      <c r="K550" s="121"/>
      <c r="L550" s="54"/>
      <c r="M550" s="54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</row>
    <row r="551" spans="3:25" ht="12.75" customHeight="1" x14ac:dyDescent="0.3">
      <c r="C551" s="22"/>
      <c r="D551" s="22"/>
      <c r="E551" s="63"/>
      <c r="F551" s="22"/>
      <c r="G551" s="22"/>
      <c r="H551" s="22"/>
      <c r="I551" s="22"/>
      <c r="J551" s="22"/>
      <c r="K551" s="121"/>
      <c r="L551" s="54"/>
      <c r="M551" s="54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</row>
    <row r="552" spans="3:25" ht="12.75" customHeight="1" x14ac:dyDescent="0.3">
      <c r="C552" s="22"/>
      <c r="D552" s="22"/>
      <c r="E552" s="63"/>
      <c r="F552" s="22"/>
      <c r="G552" s="22"/>
      <c r="H552" s="22"/>
      <c r="I552" s="22"/>
      <c r="J552" s="22"/>
      <c r="K552" s="121"/>
      <c r="L552" s="54"/>
      <c r="M552" s="54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</row>
    <row r="553" spans="3:25" ht="12.75" customHeight="1" x14ac:dyDescent="0.3">
      <c r="C553" s="22"/>
      <c r="D553" s="22"/>
      <c r="E553" s="63"/>
      <c r="F553" s="22"/>
      <c r="G553" s="22"/>
      <c r="H553" s="22"/>
      <c r="I553" s="22"/>
      <c r="J553" s="22"/>
      <c r="K553" s="121"/>
      <c r="L553" s="54"/>
      <c r="M553" s="54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</row>
    <row r="554" spans="3:25" ht="12.75" customHeight="1" x14ac:dyDescent="0.3">
      <c r="C554" s="22"/>
      <c r="D554" s="22"/>
      <c r="E554" s="63"/>
      <c r="F554" s="22"/>
      <c r="G554" s="22"/>
      <c r="H554" s="22"/>
      <c r="I554" s="22"/>
      <c r="J554" s="22"/>
      <c r="K554" s="121"/>
      <c r="L554" s="54"/>
      <c r="M554" s="54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</row>
    <row r="555" spans="3:25" ht="12.75" customHeight="1" x14ac:dyDescent="0.3">
      <c r="C555" s="22"/>
      <c r="D555" s="22"/>
      <c r="E555" s="63"/>
      <c r="F555" s="22"/>
      <c r="G555" s="22"/>
      <c r="H555" s="22"/>
      <c r="I555" s="22"/>
      <c r="J555" s="22"/>
      <c r="K555" s="121"/>
      <c r="L555" s="54"/>
      <c r="M555" s="54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</row>
    <row r="556" spans="3:25" ht="12.75" customHeight="1" x14ac:dyDescent="0.3">
      <c r="C556" s="22"/>
      <c r="D556" s="22"/>
      <c r="E556" s="63"/>
      <c r="F556" s="22"/>
      <c r="G556" s="22"/>
      <c r="H556" s="22"/>
      <c r="I556" s="22"/>
      <c r="J556" s="22"/>
      <c r="K556" s="121"/>
      <c r="L556" s="54"/>
      <c r="M556" s="54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</row>
    <row r="557" spans="3:25" ht="12.75" customHeight="1" x14ac:dyDescent="0.3">
      <c r="C557" s="22"/>
      <c r="D557" s="22"/>
      <c r="E557" s="63"/>
      <c r="F557" s="22"/>
      <c r="G557" s="22"/>
      <c r="H557" s="22"/>
      <c r="I557" s="22"/>
      <c r="J557" s="22"/>
      <c r="K557" s="121"/>
      <c r="L557" s="54"/>
      <c r="M557" s="54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</row>
    <row r="558" spans="3:25" ht="12.75" customHeight="1" x14ac:dyDescent="0.3">
      <c r="C558" s="22"/>
      <c r="D558" s="22"/>
      <c r="E558" s="63"/>
      <c r="F558" s="22"/>
      <c r="G558" s="22"/>
      <c r="H558" s="22"/>
      <c r="I558" s="22"/>
      <c r="J558" s="22"/>
      <c r="K558" s="121"/>
      <c r="L558" s="54"/>
      <c r="M558" s="54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</row>
    <row r="559" spans="3:25" ht="12.75" customHeight="1" x14ac:dyDescent="0.3">
      <c r="C559" s="22"/>
      <c r="D559" s="22"/>
      <c r="E559" s="63"/>
      <c r="F559" s="22"/>
      <c r="G559" s="22"/>
      <c r="H559" s="22"/>
      <c r="I559" s="22"/>
      <c r="J559" s="22"/>
      <c r="K559" s="121"/>
      <c r="L559" s="54"/>
      <c r="M559" s="54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</row>
    <row r="560" spans="3:25" ht="12.75" customHeight="1" x14ac:dyDescent="0.3">
      <c r="C560" s="22"/>
      <c r="D560" s="22"/>
      <c r="E560" s="63"/>
      <c r="F560" s="22"/>
      <c r="G560" s="22"/>
      <c r="H560" s="22"/>
      <c r="I560" s="22"/>
      <c r="J560" s="22"/>
      <c r="K560" s="121"/>
      <c r="L560" s="54"/>
      <c r="M560" s="54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</row>
    <row r="561" spans="3:25" ht="12.75" customHeight="1" x14ac:dyDescent="0.3">
      <c r="C561" s="22"/>
      <c r="D561" s="22"/>
      <c r="E561" s="63"/>
      <c r="F561" s="22"/>
      <c r="G561" s="22"/>
      <c r="H561" s="22"/>
      <c r="I561" s="22"/>
      <c r="J561" s="22"/>
      <c r="K561" s="121"/>
      <c r="L561" s="54"/>
      <c r="M561" s="54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</row>
    <row r="562" spans="3:25" ht="12.75" customHeight="1" x14ac:dyDescent="0.3">
      <c r="C562" s="22"/>
      <c r="D562" s="22"/>
      <c r="E562" s="63"/>
      <c r="F562" s="22"/>
      <c r="G562" s="22"/>
      <c r="H562" s="22"/>
      <c r="I562" s="22"/>
      <c r="J562" s="22"/>
      <c r="K562" s="121"/>
      <c r="L562" s="54"/>
      <c r="M562" s="54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</row>
    <row r="563" spans="3:25" ht="12.75" customHeight="1" x14ac:dyDescent="0.3">
      <c r="C563" s="22"/>
      <c r="D563" s="22"/>
      <c r="E563" s="63"/>
      <c r="F563" s="22"/>
      <c r="G563" s="22"/>
      <c r="H563" s="22"/>
      <c r="I563" s="22"/>
      <c r="J563" s="22"/>
      <c r="K563" s="121"/>
      <c r="L563" s="54"/>
      <c r="M563" s="54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</row>
    <row r="564" spans="3:25" ht="12.75" customHeight="1" x14ac:dyDescent="0.3">
      <c r="C564" s="22"/>
      <c r="D564" s="22"/>
      <c r="E564" s="63"/>
      <c r="F564" s="22"/>
      <c r="G564" s="22"/>
      <c r="H564" s="22"/>
      <c r="I564" s="22"/>
      <c r="J564" s="22"/>
      <c r="K564" s="121"/>
      <c r="L564" s="54"/>
      <c r="M564" s="54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</row>
    <row r="565" spans="3:25" ht="12.75" customHeight="1" x14ac:dyDescent="0.3">
      <c r="C565" s="22"/>
      <c r="D565" s="22"/>
      <c r="E565" s="63"/>
      <c r="F565" s="22"/>
      <c r="G565" s="22"/>
      <c r="H565" s="22"/>
      <c r="I565" s="22"/>
      <c r="J565" s="22"/>
      <c r="K565" s="121"/>
      <c r="L565" s="54"/>
      <c r="M565" s="54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</row>
    <row r="566" spans="3:25" ht="12.75" customHeight="1" x14ac:dyDescent="0.3">
      <c r="C566" s="22"/>
      <c r="D566" s="22"/>
      <c r="E566" s="63"/>
      <c r="F566" s="22"/>
      <c r="G566" s="22"/>
      <c r="H566" s="22"/>
      <c r="I566" s="22"/>
      <c r="J566" s="22"/>
      <c r="K566" s="121"/>
      <c r="L566" s="54"/>
      <c r="M566" s="54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</row>
    <row r="567" spans="3:25" ht="12.75" customHeight="1" x14ac:dyDescent="0.3">
      <c r="C567" s="22"/>
      <c r="D567" s="22"/>
      <c r="E567" s="63"/>
      <c r="F567" s="22"/>
      <c r="G567" s="22"/>
      <c r="H567" s="22"/>
      <c r="I567" s="22"/>
      <c r="J567" s="22"/>
      <c r="K567" s="121"/>
      <c r="L567" s="54"/>
      <c r="M567" s="54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</row>
    <row r="568" spans="3:25" ht="12.75" customHeight="1" x14ac:dyDescent="0.3">
      <c r="C568" s="22"/>
      <c r="D568" s="22"/>
      <c r="E568" s="63"/>
      <c r="F568" s="22"/>
      <c r="G568" s="22"/>
      <c r="H568" s="22"/>
      <c r="I568" s="22"/>
      <c r="J568" s="22"/>
      <c r="K568" s="121"/>
      <c r="L568" s="54"/>
      <c r="M568" s="54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</row>
    <row r="569" spans="3:25" ht="12.75" customHeight="1" x14ac:dyDescent="0.3">
      <c r="C569" s="22"/>
      <c r="D569" s="22"/>
      <c r="E569" s="63"/>
      <c r="F569" s="22"/>
      <c r="G569" s="22"/>
      <c r="H569" s="22"/>
      <c r="I569" s="22"/>
      <c r="J569" s="22"/>
      <c r="K569" s="121"/>
      <c r="L569" s="54"/>
      <c r="M569" s="54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</row>
    <row r="570" spans="3:25" ht="12.75" customHeight="1" x14ac:dyDescent="0.3">
      <c r="C570" s="22"/>
      <c r="D570" s="22"/>
      <c r="E570" s="63"/>
      <c r="F570" s="22"/>
      <c r="G570" s="22"/>
      <c r="H570" s="22"/>
      <c r="I570" s="22"/>
      <c r="J570" s="22"/>
      <c r="K570" s="121"/>
      <c r="L570" s="54"/>
      <c r="M570" s="54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</row>
    <row r="571" spans="3:25" ht="12.75" customHeight="1" x14ac:dyDescent="0.3">
      <c r="C571" s="22"/>
      <c r="D571" s="22"/>
      <c r="E571" s="63"/>
      <c r="F571" s="22"/>
      <c r="G571" s="22"/>
      <c r="H571" s="22"/>
      <c r="I571" s="22"/>
      <c r="J571" s="22"/>
      <c r="K571" s="121"/>
      <c r="L571" s="54"/>
      <c r="M571" s="54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</row>
    <row r="572" spans="3:25" ht="12.75" customHeight="1" x14ac:dyDescent="0.3">
      <c r="C572" s="22"/>
      <c r="D572" s="22"/>
      <c r="E572" s="63"/>
      <c r="F572" s="22"/>
      <c r="G572" s="22"/>
      <c r="H572" s="22"/>
      <c r="I572" s="22"/>
      <c r="J572" s="22"/>
      <c r="K572" s="121"/>
      <c r="L572" s="54"/>
      <c r="M572" s="54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</row>
    <row r="573" spans="3:25" ht="12.75" customHeight="1" x14ac:dyDescent="0.3">
      <c r="C573" s="22"/>
      <c r="D573" s="22"/>
      <c r="E573" s="63"/>
      <c r="F573" s="22"/>
      <c r="G573" s="22"/>
      <c r="H573" s="22"/>
      <c r="I573" s="22"/>
      <c r="J573" s="22"/>
      <c r="K573" s="121"/>
      <c r="L573" s="54"/>
      <c r="M573" s="54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</row>
    <row r="574" spans="3:25" ht="12.75" customHeight="1" x14ac:dyDescent="0.3">
      <c r="C574" s="22"/>
      <c r="D574" s="22"/>
      <c r="E574" s="63"/>
      <c r="F574" s="22"/>
      <c r="G574" s="22"/>
      <c r="H574" s="22"/>
      <c r="I574" s="22"/>
      <c r="J574" s="22"/>
      <c r="K574" s="121"/>
      <c r="L574" s="54"/>
      <c r="M574" s="54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</row>
    <row r="575" spans="3:25" ht="12.75" customHeight="1" x14ac:dyDescent="0.3">
      <c r="C575" s="22"/>
      <c r="D575" s="22"/>
      <c r="E575" s="63"/>
      <c r="F575" s="22"/>
      <c r="G575" s="22"/>
      <c r="H575" s="22"/>
      <c r="I575" s="22"/>
      <c r="J575" s="22"/>
      <c r="K575" s="121"/>
      <c r="L575" s="54"/>
      <c r="M575" s="54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</row>
    <row r="576" spans="3:25" ht="12.75" customHeight="1" x14ac:dyDescent="0.3">
      <c r="C576" s="22"/>
      <c r="D576" s="22"/>
      <c r="E576" s="63"/>
      <c r="F576" s="22"/>
      <c r="G576" s="22"/>
      <c r="H576" s="22"/>
      <c r="I576" s="22"/>
      <c r="J576" s="22"/>
      <c r="K576" s="121"/>
      <c r="L576" s="54"/>
      <c r="M576" s="54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</row>
    <row r="577" spans="3:25" ht="12.75" customHeight="1" x14ac:dyDescent="0.3">
      <c r="C577" s="22"/>
      <c r="D577" s="22"/>
      <c r="E577" s="63"/>
      <c r="F577" s="22"/>
      <c r="G577" s="22"/>
      <c r="H577" s="22"/>
      <c r="I577" s="22"/>
      <c r="J577" s="22"/>
      <c r="K577" s="121"/>
      <c r="L577" s="54"/>
      <c r="M577" s="54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</row>
    <row r="578" spans="3:25" ht="12.75" customHeight="1" x14ac:dyDescent="0.3">
      <c r="C578" s="22"/>
      <c r="D578" s="22"/>
      <c r="E578" s="63"/>
      <c r="F578" s="22"/>
      <c r="G578" s="22"/>
      <c r="H578" s="22"/>
      <c r="I578" s="22"/>
      <c r="J578" s="22"/>
      <c r="K578" s="121"/>
      <c r="L578" s="54"/>
      <c r="M578" s="54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</row>
    <row r="579" spans="3:25" ht="12.75" customHeight="1" x14ac:dyDescent="0.3">
      <c r="C579" s="22"/>
      <c r="D579" s="22"/>
      <c r="E579" s="63"/>
      <c r="F579" s="22"/>
      <c r="G579" s="22"/>
      <c r="H579" s="22"/>
      <c r="I579" s="22"/>
      <c r="J579" s="22"/>
      <c r="K579" s="121"/>
      <c r="L579" s="54"/>
      <c r="M579" s="54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</row>
    <row r="580" spans="3:25" ht="12.75" customHeight="1" x14ac:dyDescent="0.3">
      <c r="C580" s="22"/>
      <c r="D580" s="22"/>
      <c r="E580" s="63"/>
      <c r="F580" s="22"/>
      <c r="G580" s="22"/>
      <c r="H580" s="22"/>
      <c r="I580" s="22"/>
      <c r="J580" s="22"/>
      <c r="K580" s="121"/>
      <c r="L580" s="54"/>
      <c r="M580" s="54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</row>
    <row r="581" spans="3:25" ht="12.75" customHeight="1" x14ac:dyDescent="0.3">
      <c r="C581" s="22"/>
      <c r="D581" s="22"/>
      <c r="E581" s="63"/>
      <c r="F581" s="22"/>
      <c r="G581" s="22"/>
      <c r="H581" s="22"/>
      <c r="I581" s="22"/>
      <c r="J581" s="22"/>
      <c r="K581" s="121"/>
      <c r="L581" s="54"/>
      <c r="M581" s="54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</row>
    <row r="582" spans="3:25" ht="12.75" customHeight="1" x14ac:dyDescent="0.3">
      <c r="C582" s="22"/>
      <c r="D582" s="22"/>
      <c r="E582" s="63"/>
      <c r="F582" s="22"/>
      <c r="G582" s="22"/>
      <c r="H582" s="22"/>
      <c r="I582" s="22"/>
      <c r="J582" s="22"/>
      <c r="K582" s="121"/>
      <c r="L582" s="54"/>
      <c r="M582" s="54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</row>
    <row r="583" spans="3:25" ht="12.75" customHeight="1" x14ac:dyDescent="0.3">
      <c r="C583" s="22"/>
      <c r="D583" s="22"/>
      <c r="E583" s="63"/>
      <c r="F583" s="22"/>
      <c r="G583" s="22"/>
      <c r="H583" s="22"/>
      <c r="I583" s="22"/>
      <c r="J583" s="22"/>
      <c r="K583" s="121"/>
      <c r="L583" s="54"/>
      <c r="M583" s="54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</row>
    <row r="584" spans="3:25" ht="12.75" customHeight="1" x14ac:dyDescent="0.3">
      <c r="C584" s="22"/>
      <c r="D584" s="22"/>
      <c r="E584" s="63"/>
      <c r="F584" s="22"/>
      <c r="G584" s="22"/>
      <c r="H584" s="22"/>
      <c r="I584" s="22"/>
      <c r="J584" s="22"/>
      <c r="K584" s="121"/>
      <c r="L584" s="54"/>
      <c r="M584" s="54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</row>
    <row r="585" spans="3:25" ht="12.75" customHeight="1" x14ac:dyDescent="0.3">
      <c r="C585" s="22"/>
      <c r="D585" s="22"/>
      <c r="E585" s="63"/>
      <c r="F585" s="22"/>
      <c r="G585" s="22"/>
      <c r="H585" s="22"/>
      <c r="I585" s="22"/>
      <c r="J585" s="22"/>
      <c r="K585" s="121"/>
      <c r="L585" s="54"/>
      <c r="M585" s="54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</row>
    <row r="586" spans="3:25" ht="12.75" customHeight="1" x14ac:dyDescent="0.3">
      <c r="C586" s="22"/>
      <c r="D586" s="22"/>
      <c r="E586" s="63"/>
      <c r="F586" s="22"/>
      <c r="G586" s="22"/>
      <c r="H586" s="22"/>
      <c r="I586" s="22"/>
      <c r="J586" s="22"/>
      <c r="K586" s="121"/>
      <c r="L586" s="54"/>
      <c r="M586" s="54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</row>
    <row r="587" spans="3:25" ht="12.75" customHeight="1" x14ac:dyDescent="0.3">
      <c r="C587" s="22"/>
      <c r="D587" s="22"/>
      <c r="E587" s="63"/>
      <c r="F587" s="22"/>
      <c r="G587" s="22"/>
      <c r="H587" s="22"/>
      <c r="I587" s="22"/>
      <c r="J587" s="22"/>
      <c r="K587" s="121"/>
      <c r="L587" s="54"/>
      <c r="M587" s="54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</row>
    <row r="588" spans="3:25" ht="12.75" customHeight="1" x14ac:dyDescent="0.3">
      <c r="C588" s="22"/>
      <c r="D588" s="22"/>
      <c r="E588" s="63"/>
      <c r="F588" s="22"/>
      <c r="G588" s="22"/>
      <c r="H588" s="22"/>
      <c r="I588" s="22"/>
      <c r="J588" s="22"/>
      <c r="K588" s="121"/>
      <c r="L588" s="54"/>
      <c r="M588" s="54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</row>
    <row r="589" spans="3:25" ht="12.75" customHeight="1" x14ac:dyDescent="0.3">
      <c r="C589" s="22"/>
      <c r="D589" s="22"/>
      <c r="E589" s="63"/>
      <c r="F589" s="22"/>
      <c r="G589" s="22"/>
      <c r="H589" s="22"/>
      <c r="I589" s="22"/>
      <c r="J589" s="22"/>
      <c r="K589" s="121"/>
      <c r="L589" s="54"/>
      <c r="M589" s="54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</row>
    <row r="590" spans="3:25" ht="12.75" customHeight="1" x14ac:dyDescent="0.3">
      <c r="C590" s="22"/>
      <c r="D590" s="22"/>
      <c r="E590" s="63"/>
      <c r="F590" s="22"/>
      <c r="G590" s="22"/>
      <c r="H590" s="22"/>
      <c r="I590" s="22"/>
      <c r="J590" s="22"/>
      <c r="K590" s="121"/>
      <c r="L590" s="54"/>
      <c r="M590" s="54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</row>
    <row r="591" spans="3:25" ht="12.75" customHeight="1" x14ac:dyDescent="0.3">
      <c r="C591" s="22"/>
      <c r="D591" s="22"/>
      <c r="E591" s="63"/>
      <c r="F591" s="22"/>
      <c r="G591" s="22"/>
      <c r="H591" s="22"/>
      <c r="I591" s="22"/>
      <c r="J591" s="22"/>
      <c r="K591" s="121"/>
      <c r="L591" s="54"/>
      <c r="M591" s="54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</row>
    <row r="592" spans="3:25" ht="12.75" customHeight="1" x14ac:dyDescent="0.3">
      <c r="C592" s="22"/>
      <c r="D592" s="22"/>
      <c r="E592" s="63"/>
      <c r="F592" s="22"/>
      <c r="G592" s="22"/>
      <c r="H592" s="22"/>
      <c r="I592" s="22"/>
      <c r="J592" s="22"/>
      <c r="K592" s="121"/>
      <c r="L592" s="54"/>
      <c r="M592" s="54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</row>
    <row r="593" spans="3:25" ht="12.75" customHeight="1" x14ac:dyDescent="0.3">
      <c r="C593" s="22"/>
      <c r="D593" s="22"/>
      <c r="E593" s="63"/>
      <c r="F593" s="22"/>
      <c r="G593" s="22"/>
      <c r="H593" s="22"/>
      <c r="I593" s="22"/>
      <c r="J593" s="22"/>
      <c r="K593" s="121"/>
      <c r="L593" s="54"/>
      <c r="M593" s="54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</row>
    <row r="594" spans="3:25" ht="12.75" customHeight="1" x14ac:dyDescent="0.3">
      <c r="C594" s="22"/>
      <c r="D594" s="22"/>
      <c r="E594" s="63"/>
      <c r="F594" s="22"/>
      <c r="G594" s="22"/>
      <c r="H594" s="22"/>
      <c r="I594" s="22"/>
      <c r="J594" s="22"/>
      <c r="K594" s="121"/>
      <c r="L594" s="54"/>
      <c r="M594" s="54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</row>
    <row r="595" spans="3:25" ht="12.75" customHeight="1" x14ac:dyDescent="0.3">
      <c r="C595" s="22"/>
      <c r="D595" s="22"/>
      <c r="E595" s="63"/>
      <c r="F595" s="22"/>
      <c r="G595" s="22"/>
      <c r="H595" s="22"/>
      <c r="I595" s="22"/>
      <c r="J595" s="22"/>
      <c r="K595" s="121"/>
      <c r="L595" s="54"/>
      <c r="M595" s="54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</row>
    <row r="596" spans="3:25" ht="12.75" customHeight="1" x14ac:dyDescent="0.3">
      <c r="C596" s="22"/>
      <c r="D596" s="22"/>
      <c r="E596" s="63"/>
      <c r="F596" s="22"/>
      <c r="G596" s="22"/>
      <c r="H596" s="22"/>
      <c r="I596" s="22"/>
      <c r="J596" s="22"/>
      <c r="K596" s="121"/>
      <c r="L596" s="54"/>
      <c r="M596" s="54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</row>
    <row r="597" spans="3:25" ht="12.75" customHeight="1" x14ac:dyDescent="0.3">
      <c r="C597" s="22"/>
      <c r="D597" s="22"/>
      <c r="E597" s="63"/>
      <c r="F597" s="22"/>
      <c r="G597" s="22"/>
      <c r="H597" s="22"/>
      <c r="I597" s="22"/>
      <c r="J597" s="22"/>
      <c r="K597" s="121"/>
      <c r="L597" s="54"/>
      <c r="M597" s="54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</row>
    <row r="598" spans="3:25" ht="12.75" customHeight="1" x14ac:dyDescent="0.3">
      <c r="C598" s="22"/>
      <c r="D598" s="22"/>
      <c r="E598" s="63"/>
      <c r="F598" s="22"/>
      <c r="G598" s="22"/>
      <c r="H598" s="22"/>
      <c r="I598" s="22"/>
      <c r="J598" s="22"/>
      <c r="K598" s="121"/>
      <c r="L598" s="54"/>
      <c r="M598" s="54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</row>
    <row r="599" spans="3:25" ht="12.75" customHeight="1" x14ac:dyDescent="0.3">
      <c r="C599" s="22"/>
      <c r="D599" s="22"/>
      <c r="E599" s="63"/>
      <c r="F599" s="22"/>
      <c r="G599" s="22"/>
      <c r="H599" s="22"/>
      <c r="I599" s="22"/>
      <c r="J599" s="22"/>
      <c r="K599" s="121"/>
      <c r="L599" s="54"/>
      <c r="M599" s="54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</row>
    <row r="600" spans="3:25" ht="12.75" customHeight="1" x14ac:dyDescent="0.3">
      <c r="C600" s="22"/>
      <c r="D600" s="22"/>
      <c r="E600" s="63"/>
      <c r="F600" s="22"/>
      <c r="G600" s="22"/>
      <c r="H600" s="22"/>
      <c r="I600" s="22"/>
      <c r="J600" s="22"/>
      <c r="K600" s="121"/>
      <c r="L600" s="54"/>
      <c r="M600" s="54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</row>
    <row r="601" spans="3:25" ht="12.75" customHeight="1" x14ac:dyDescent="0.3">
      <c r="C601" s="22"/>
      <c r="D601" s="22"/>
      <c r="E601" s="63"/>
      <c r="F601" s="22"/>
      <c r="G601" s="22"/>
      <c r="H601" s="22"/>
      <c r="I601" s="22"/>
      <c r="J601" s="22"/>
      <c r="K601" s="121"/>
      <c r="L601" s="54"/>
      <c r="M601" s="54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</row>
    <row r="602" spans="3:25" ht="12.75" customHeight="1" x14ac:dyDescent="0.3">
      <c r="C602" s="22"/>
      <c r="D602" s="22"/>
      <c r="E602" s="63"/>
      <c r="F602" s="22"/>
      <c r="G602" s="22"/>
      <c r="H602" s="22"/>
      <c r="I602" s="22"/>
      <c r="J602" s="22"/>
      <c r="K602" s="121"/>
      <c r="L602" s="54"/>
      <c r="M602" s="54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</row>
    <row r="603" spans="3:25" ht="12.75" customHeight="1" x14ac:dyDescent="0.3">
      <c r="C603" s="22"/>
      <c r="D603" s="22"/>
      <c r="E603" s="63"/>
      <c r="F603" s="22"/>
      <c r="G603" s="22"/>
      <c r="H603" s="22"/>
      <c r="I603" s="22"/>
      <c r="J603" s="22"/>
      <c r="K603" s="121"/>
      <c r="L603" s="54"/>
      <c r="M603" s="54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</row>
    <row r="604" spans="3:25" ht="12.75" customHeight="1" x14ac:dyDescent="0.3">
      <c r="C604" s="22"/>
      <c r="D604" s="22"/>
      <c r="E604" s="63"/>
      <c r="F604" s="22"/>
      <c r="G604" s="22"/>
      <c r="H604" s="22"/>
      <c r="I604" s="22"/>
      <c r="J604" s="22"/>
      <c r="K604" s="121"/>
      <c r="L604" s="54"/>
      <c r="M604" s="54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</row>
    <row r="605" spans="3:25" ht="12.75" customHeight="1" x14ac:dyDescent="0.3">
      <c r="C605" s="22"/>
      <c r="D605" s="22"/>
      <c r="E605" s="63"/>
      <c r="F605" s="22"/>
      <c r="G605" s="22"/>
      <c r="H605" s="22"/>
      <c r="I605" s="22"/>
      <c r="J605" s="22"/>
      <c r="K605" s="121"/>
      <c r="L605" s="54"/>
      <c r="M605" s="54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</row>
    <row r="606" spans="3:25" ht="12.75" customHeight="1" x14ac:dyDescent="0.3">
      <c r="C606" s="22"/>
      <c r="D606" s="22"/>
      <c r="E606" s="63"/>
      <c r="F606" s="22"/>
      <c r="G606" s="22"/>
      <c r="H606" s="22"/>
      <c r="I606" s="22"/>
      <c r="J606" s="22"/>
      <c r="K606" s="121"/>
      <c r="L606" s="54"/>
      <c r="M606" s="54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</row>
    <row r="607" spans="3:25" ht="12.75" customHeight="1" x14ac:dyDescent="0.3">
      <c r="C607" s="22"/>
      <c r="D607" s="22"/>
      <c r="E607" s="63"/>
      <c r="F607" s="22"/>
      <c r="G607" s="22"/>
      <c r="H607" s="22"/>
      <c r="I607" s="22"/>
      <c r="J607" s="22"/>
      <c r="K607" s="121"/>
      <c r="L607" s="54"/>
      <c r="M607" s="54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</row>
    <row r="608" spans="3:25" ht="12.75" customHeight="1" x14ac:dyDescent="0.3">
      <c r="C608" s="22"/>
      <c r="D608" s="22"/>
      <c r="E608" s="63"/>
      <c r="F608" s="22"/>
      <c r="G608" s="22"/>
      <c r="H608" s="22"/>
      <c r="I608" s="22"/>
      <c r="J608" s="22"/>
      <c r="K608" s="121"/>
      <c r="L608" s="54"/>
      <c r="M608" s="54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</row>
    <row r="609" spans="3:25" ht="12.75" customHeight="1" x14ac:dyDescent="0.3">
      <c r="C609" s="22"/>
      <c r="D609" s="22"/>
      <c r="E609" s="63"/>
      <c r="F609" s="22"/>
      <c r="G609" s="22"/>
      <c r="H609" s="22"/>
      <c r="I609" s="22"/>
      <c r="J609" s="22"/>
      <c r="K609" s="121"/>
      <c r="L609" s="54"/>
      <c r="M609" s="54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</row>
    <row r="610" spans="3:25" ht="12.75" customHeight="1" x14ac:dyDescent="0.3">
      <c r="C610" s="22"/>
      <c r="D610" s="22"/>
      <c r="E610" s="63"/>
      <c r="F610" s="22"/>
      <c r="G610" s="22"/>
      <c r="H610" s="22"/>
      <c r="I610" s="22"/>
      <c r="J610" s="22"/>
      <c r="K610" s="121"/>
      <c r="L610" s="54"/>
      <c r="M610" s="54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</row>
    <row r="611" spans="3:25" ht="12.75" customHeight="1" x14ac:dyDescent="0.3">
      <c r="C611" s="22"/>
      <c r="D611" s="22"/>
      <c r="E611" s="63"/>
      <c r="F611" s="22"/>
      <c r="G611" s="22"/>
      <c r="H611" s="22"/>
      <c r="I611" s="22"/>
      <c r="J611" s="22"/>
      <c r="K611" s="121"/>
      <c r="L611" s="54"/>
      <c r="M611" s="54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</row>
    <row r="612" spans="3:25" ht="12.75" customHeight="1" x14ac:dyDescent="0.3">
      <c r="C612" s="22"/>
      <c r="D612" s="22"/>
      <c r="E612" s="63"/>
      <c r="F612" s="22"/>
      <c r="G612" s="22"/>
      <c r="H612" s="22"/>
      <c r="I612" s="22"/>
      <c r="J612" s="22"/>
      <c r="K612" s="121"/>
      <c r="L612" s="54"/>
      <c r="M612" s="54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</row>
    <row r="613" spans="3:25" ht="12.75" customHeight="1" x14ac:dyDescent="0.3">
      <c r="C613" s="22"/>
      <c r="D613" s="22"/>
      <c r="E613" s="63"/>
      <c r="F613" s="22"/>
      <c r="G613" s="22"/>
      <c r="H613" s="22"/>
      <c r="I613" s="22"/>
      <c r="J613" s="22"/>
      <c r="K613" s="121"/>
      <c r="L613" s="54"/>
      <c r="M613" s="54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</row>
    <row r="614" spans="3:25" ht="12.75" customHeight="1" x14ac:dyDescent="0.3">
      <c r="C614" s="22"/>
      <c r="D614" s="22"/>
      <c r="E614" s="63"/>
      <c r="F614" s="22"/>
      <c r="G614" s="22"/>
      <c r="H614" s="22"/>
      <c r="I614" s="22"/>
      <c r="J614" s="22"/>
      <c r="K614" s="121"/>
      <c r="L614" s="54"/>
      <c r="M614" s="54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</row>
    <row r="615" spans="3:25" ht="12.75" customHeight="1" x14ac:dyDescent="0.3">
      <c r="C615" s="22"/>
      <c r="D615" s="22"/>
      <c r="E615" s="63"/>
      <c r="F615" s="22"/>
      <c r="G615" s="22"/>
      <c r="H615" s="22"/>
      <c r="I615" s="22"/>
      <c r="J615" s="22"/>
      <c r="K615" s="121"/>
      <c r="L615" s="54"/>
      <c r="M615" s="54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</row>
    <row r="616" spans="3:25" ht="12.75" customHeight="1" x14ac:dyDescent="0.3">
      <c r="C616" s="22"/>
      <c r="D616" s="22"/>
      <c r="E616" s="63"/>
      <c r="F616" s="22"/>
      <c r="G616" s="22"/>
      <c r="H616" s="22"/>
      <c r="I616" s="22"/>
      <c r="J616" s="22"/>
      <c r="K616" s="121"/>
      <c r="L616" s="54"/>
      <c r="M616" s="54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</row>
    <row r="617" spans="3:25" ht="12.75" customHeight="1" x14ac:dyDescent="0.3">
      <c r="C617" s="22"/>
      <c r="D617" s="22"/>
      <c r="E617" s="63"/>
      <c r="F617" s="22"/>
      <c r="G617" s="22"/>
      <c r="H617" s="22"/>
      <c r="I617" s="22"/>
      <c r="J617" s="22"/>
      <c r="K617" s="121"/>
      <c r="L617" s="54"/>
      <c r="M617" s="54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</row>
    <row r="618" spans="3:25" ht="12.75" customHeight="1" x14ac:dyDescent="0.3">
      <c r="C618" s="22"/>
      <c r="D618" s="22"/>
      <c r="E618" s="63"/>
      <c r="F618" s="22"/>
      <c r="G618" s="22"/>
      <c r="H618" s="22"/>
      <c r="I618" s="22"/>
      <c r="J618" s="22"/>
      <c r="K618" s="121"/>
      <c r="L618" s="54"/>
      <c r="M618" s="54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</row>
    <row r="619" spans="3:25" ht="12.75" customHeight="1" x14ac:dyDescent="0.3">
      <c r="C619" s="22"/>
      <c r="D619" s="22"/>
      <c r="E619" s="63"/>
      <c r="F619" s="22"/>
      <c r="G619" s="22"/>
      <c r="H619" s="22"/>
      <c r="I619" s="22"/>
      <c r="J619" s="22"/>
      <c r="K619" s="121"/>
      <c r="L619" s="54"/>
      <c r="M619" s="54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</row>
    <row r="620" spans="3:25" ht="12.75" customHeight="1" x14ac:dyDescent="0.3">
      <c r="C620" s="22"/>
      <c r="D620" s="22"/>
      <c r="E620" s="63"/>
      <c r="F620" s="22"/>
      <c r="G620" s="22"/>
      <c r="H620" s="22"/>
      <c r="I620" s="22"/>
      <c r="J620" s="22"/>
      <c r="K620" s="121"/>
      <c r="L620" s="54"/>
      <c r="M620" s="54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</row>
    <row r="621" spans="3:25" ht="12.75" customHeight="1" x14ac:dyDescent="0.3">
      <c r="C621" s="22"/>
      <c r="D621" s="22"/>
      <c r="E621" s="63"/>
      <c r="F621" s="22"/>
      <c r="G621" s="22"/>
      <c r="H621" s="22"/>
      <c r="I621" s="22"/>
      <c r="J621" s="22"/>
      <c r="K621" s="121"/>
      <c r="L621" s="54"/>
      <c r="M621" s="54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</row>
    <row r="622" spans="3:25" ht="12.75" customHeight="1" x14ac:dyDescent="0.3">
      <c r="C622" s="22"/>
      <c r="D622" s="22"/>
      <c r="E622" s="63"/>
      <c r="F622" s="22"/>
      <c r="G622" s="22"/>
      <c r="H622" s="22"/>
      <c r="I622" s="22"/>
      <c r="J622" s="22"/>
      <c r="K622" s="121"/>
      <c r="L622" s="54"/>
      <c r="M622" s="54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</row>
    <row r="623" spans="3:25" ht="12.75" customHeight="1" x14ac:dyDescent="0.3">
      <c r="C623" s="22"/>
      <c r="D623" s="22"/>
      <c r="E623" s="63"/>
      <c r="F623" s="22"/>
      <c r="G623" s="22"/>
      <c r="H623" s="22"/>
      <c r="I623" s="22"/>
      <c r="J623" s="22"/>
      <c r="K623" s="121"/>
      <c r="L623" s="54"/>
      <c r="M623" s="54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</row>
    <row r="624" spans="3:25" ht="12.75" customHeight="1" x14ac:dyDescent="0.3">
      <c r="C624" s="22"/>
      <c r="D624" s="22"/>
      <c r="E624" s="63"/>
      <c r="F624" s="22"/>
      <c r="G624" s="22"/>
      <c r="H624" s="22"/>
      <c r="I624" s="22"/>
      <c r="J624" s="22"/>
      <c r="K624" s="121"/>
      <c r="L624" s="54"/>
      <c r="M624" s="54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</row>
    <row r="625" spans="3:25" ht="12.75" customHeight="1" x14ac:dyDescent="0.3">
      <c r="C625" s="22"/>
      <c r="D625" s="22"/>
      <c r="E625" s="63"/>
      <c r="F625" s="22"/>
      <c r="G625" s="22"/>
      <c r="H625" s="22"/>
      <c r="I625" s="22"/>
      <c r="J625" s="22"/>
      <c r="K625" s="121"/>
      <c r="L625" s="54"/>
      <c r="M625" s="54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</row>
    <row r="626" spans="3:25" ht="12.75" customHeight="1" x14ac:dyDescent="0.3">
      <c r="C626" s="22"/>
      <c r="D626" s="22"/>
      <c r="E626" s="63"/>
      <c r="F626" s="22"/>
      <c r="G626" s="22"/>
      <c r="H626" s="22"/>
      <c r="I626" s="22"/>
      <c r="J626" s="22"/>
      <c r="K626" s="121"/>
      <c r="L626" s="54"/>
      <c r="M626" s="54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</row>
    <row r="627" spans="3:25" ht="12.75" customHeight="1" x14ac:dyDescent="0.3">
      <c r="C627" s="22"/>
      <c r="D627" s="22"/>
      <c r="E627" s="63"/>
      <c r="F627" s="22"/>
      <c r="G627" s="22"/>
      <c r="H627" s="22"/>
      <c r="I627" s="22"/>
      <c r="J627" s="22"/>
      <c r="K627" s="121"/>
      <c r="L627" s="54"/>
      <c r="M627" s="54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</row>
    <row r="628" spans="3:25" ht="12.75" customHeight="1" x14ac:dyDescent="0.3">
      <c r="C628" s="22"/>
      <c r="D628" s="22"/>
      <c r="E628" s="63"/>
      <c r="F628" s="22"/>
      <c r="G628" s="22"/>
      <c r="H628" s="22"/>
      <c r="I628" s="22"/>
      <c r="J628" s="22"/>
      <c r="K628" s="121"/>
      <c r="L628" s="54"/>
      <c r="M628" s="54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</row>
    <row r="629" spans="3:25" ht="12.75" customHeight="1" x14ac:dyDescent="0.3">
      <c r="C629" s="22"/>
      <c r="D629" s="22"/>
      <c r="E629" s="63"/>
      <c r="F629" s="22"/>
      <c r="G629" s="22"/>
      <c r="H629" s="22"/>
      <c r="I629" s="22"/>
      <c r="J629" s="22"/>
      <c r="K629" s="121"/>
      <c r="L629" s="54"/>
      <c r="M629" s="54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</row>
    <row r="630" spans="3:25" ht="12.75" customHeight="1" x14ac:dyDescent="0.3">
      <c r="C630" s="22"/>
      <c r="D630" s="22"/>
      <c r="E630" s="63"/>
      <c r="F630" s="22"/>
      <c r="G630" s="22"/>
      <c r="H630" s="22"/>
      <c r="I630" s="22"/>
      <c r="J630" s="22"/>
      <c r="K630" s="121"/>
      <c r="L630" s="54"/>
      <c r="M630" s="54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</row>
    <row r="631" spans="3:25" ht="12.75" customHeight="1" x14ac:dyDescent="0.3">
      <c r="C631" s="22"/>
      <c r="D631" s="22"/>
      <c r="E631" s="63"/>
      <c r="F631" s="22"/>
      <c r="G631" s="22"/>
      <c r="H631" s="22"/>
      <c r="I631" s="22"/>
      <c r="J631" s="22"/>
      <c r="K631" s="121"/>
      <c r="L631" s="54"/>
      <c r="M631" s="54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</row>
    <row r="632" spans="3:25" ht="12.75" customHeight="1" x14ac:dyDescent="0.3">
      <c r="C632" s="22"/>
      <c r="D632" s="22"/>
      <c r="E632" s="63"/>
      <c r="F632" s="22"/>
      <c r="G632" s="22"/>
      <c r="H632" s="22"/>
      <c r="I632" s="22"/>
      <c r="J632" s="22"/>
      <c r="K632" s="121"/>
      <c r="L632" s="54"/>
      <c r="M632" s="54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</row>
    <row r="633" spans="3:25" ht="12.75" customHeight="1" x14ac:dyDescent="0.3">
      <c r="C633" s="22"/>
      <c r="D633" s="22"/>
      <c r="E633" s="63"/>
      <c r="F633" s="22"/>
      <c r="G633" s="22"/>
      <c r="H633" s="22"/>
      <c r="I633" s="22"/>
      <c r="J633" s="22"/>
      <c r="K633" s="121"/>
      <c r="L633" s="54"/>
      <c r="M633" s="54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</row>
    <row r="634" spans="3:25" ht="12.75" customHeight="1" x14ac:dyDescent="0.3">
      <c r="C634" s="22"/>
      <c r="D634" s="22"/>
      <c r="E634" s="63"/>
      <c r="F634" s="22"/>
      <c r="G634" s="22"/>
      <c r="H634" s="22"/>
      <c r="I634" s="22"/>
      <c r="J634" s="22"/>
      <c r="K634" s="121"/>
      <c r="L634" s="54"/>
      <c r="M634" s="54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</row>
    <row r="635" spans="3:25" ht="12.75" customHeight="1" x14ac:dyDescent="0.3">
      <c r="C635" s="22"/>
      <c r="D635" s="22"/>
      <c r="E635" s="63"/>
      <c r="F635" s="22"/>
      <c r="G635" s="22"/>
      <c r="H635" s="22"/>
      <c r="I635" s="22"/>
      <c r="J635" s="22"/>
      <c r="K635" s="121"/>
      <c r="L635" s="54"/>
      <c r="M635" s="54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</row>
    <row r="636" spans="3:25" ht="12.75" customHeight="1" x14ac:dyDescent="0.3">
      <c r="C636" s="22"/>
      <c r="D636" s="22"/>
      <c r="E636" s="63"/>
      <c r="F636" s="22"/>
      <c r="G636" s="22"/>
      <c r="H636" s="22"/>
      <c r="I636" s="22"/>
      <c r="J636" s="22"/>
      <c r="K636" s="121"/>
      <c r="L636" s="54"/>
      <c r="M636" s="54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</row>
    <row r="637" spans="3:25" ht="12.75" customHeight="1" x14ac:dyDescent="0.3">
      <c r="C637" s="22"/>
      <c r="D637" s="22"/>
      <c r="E637" s="63"/>
      <c r="F637" s="22"/>
      <c r="G637" s="22"/>
      <c r="H637" s="22"/>
      <c r="I637" s="22"/>
      <c r="J637" s="22"/>
      <c r="K637" s="121"/>
      <c r="L637" s="54"/>
      <c r="M637" s="54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</row>
    <row r="638" spans="3:25" ht="12.75" customHeight="1" x14ac:dyDescent="0.3">
      <c r="C638" s="22"/>
      <c r="D638" s="22"/>
      <c r="E638" s="63"/>
      <c r="F638" s="22"/>
      <c r="G638" s="22"/>
      <c r="H638" s="22"/>
      <c r="I638" s="22"/>
      <c r="J638" s="22"/>
      <c r="K638" s="121"/>
      <c r="L638" s="54"/>
      <c r="M638" s="54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</row>
    <row r="639" spans="3:25" ht="12.75" customHeight="1" x14ac:dyDescent="0.3">
      <c r="C639" s="22"/>
      <c r="D639" s="22"/>
      <c r="E639" s="63"/>
      <c r="F639" s="22"/>
      <c r="G639" s="22"/>
      <c r="H639" s="22"/>
      <c r="I639" s="22"/>
      <c r="J639" s="22"/>
      <c r="K639" s="121"/>
      <c r="L639" s="54"/>
      <c r="M639" s="54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</row>
    <row r="640" spans="3:25" ht="12.75" customHeight="1" x14ac:dyDescent="0.3">
      <c r="C640" s="22"/>
      <c r="D640" s="22"/>
      <c r="E640" s="63"/>
      <c r="F640" s="22"/>
      <c r="G640" s="22"/>
      <c r="H640" s="22"/>
      <c r="I640" s="22"/>
      <c r="J640" s="22"/>
      <c r="K640" s="121"/>
      <c r="L640" s="54"/>
      <c r="M640" s="54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</row>
    <row r="641" spans="3:25" ht="12.75" customHeight="1" x14ac:dyDescent="0.3">
      <c r="C641" s="22"/>
      <c r="D641" s="22"/>
      <c r="E641" s="63"/>
      <c r="F641" s="22"/>
      <c r="G641" s="22"/>
      <c r="H641" s="22"/>
      <c r="I641" s="22"/>
      <c r="J641" s="22"/>
      <c r="K641" s="121"/>
      <c r="L641" s="54"/>
      <c r="M641" s="54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</row>
    <row r="642" spans="3:25" ht="12.75" customHeight="1" x14ac:dyDescent="0.3">
      <c r="C642" s="22"/>
      <c r="D642" s="22"/>
      <c r="E642" s="63"/>
      <c r="F642" s="22"/>
      <c r="G642" s="22"/>
      <c r="H642" s="22"/>
      <c r="I642" s="22"/>
      <c r="J642" s="22"/>
      <c r="K642" s="121"/>
      <c r="L642" s="54"/>
      <c r="M642" s="54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</row>
    <row r="643" spans="3:25" ht="12.75" customHeight="1" x14ac:dyDescent="0.3">
      <c r="C643" s="22"/>
      <c r="D643" s="22"/>
      <c r="E643" s="63"/>
      <c r="F643" s="22"/>
      <c r="G643" s="22"/>
      <c r="H643" s="22"/>
      <c r="I643" s="22"/>
      <c r="J643" s="22"/>
      <c r="K643" s="121"/>
      <c r="L643" s="54"/>
      <c r="M643" s="54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</row>
    <row r="644" spans="3:25" ht="12.75" customHeight="1" x14ac:dyDescent="0.3">
      <c r="C644" s="22"/>
      <c r="D644" s="22"/>
      <c r="E644" s="63"/>
      <c r="F644" s="22"/>
      <c r="G644" s="22"/>
      <c r="H644" s="22"/>
      <c r="I644" s="22"/>
      <c r="J644" s="22"/>
      <c r="K644" s="121"/>
      <c r="L644" s="54"/>
      <c r="M644" s="54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</row>
    <row r="645" spans="3:25" ht="12.75" customHeight="1" x14ac:dyDescent="0.3">
      <c r="C645" s="22"/>
      <c r="D645" s="22"/>
      <c r="E645" s="63"/>
      <c r="F645" s="22"/>
      <c r="G645" s="22"/>
      <c r="H645" s="22"/>
      <c r="I645" s="22"/>
      <c r="J645" s="22"/>
      <c r="K645" s="121"/>
      <c r="L645" s="54"/>
      <c r="M645" s="54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</row>
    <row r="646" spans="3:25" ht="12.75" customHeight="1" x14ac:dyDescent="0.3">
      <c r="C646" s="22"/>
      <c r="D646" s="22"/>
      <c r="E646" s="63"/>
      <c r="F646" s="22"/>
      <c r="G646" s="22"/>
      <c r="H646" s="22"/>
      <c r="I646" s="22"/>
      <c r="J646" s="22"/>
      <c r="K646" s="121"/>
      <c r="L646" s="54"/>
      <c r="M646" s="54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</row>
    <row r="647" spans="3:25" ht="12.75" customHeight="1" x14ac:dyDescent="0.3">
      <c r="C647" s="22"/>
      <c r="D647" s="22"/>
      <c r="E647" s="63"/>
      <c r="F647" s="22"/>
      <c r="G647" s="22"/>
      <c r="H647" s="22"/>
      <c r="I647" s="22"/>
      <c r="J647" s="22"/>
      <c r="K647" s="121"/>
      <c r="L647" s="54"/>
      <c r="M647" s="54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</row>
    <row r="648" spans="3:25" ht="12.75" customHeight="1" x14ac:dyDescent="0.3">
      <c r="C648" s="22"/>
      <c r="D648" s="22"/>
      <c r="E648" s="63"/>
      <c r="F648" s="22"/>
      <c r="G648" s="22"/>
      <c r="H648" s="22"/>
      <c r="I648" s="22"/>
      <c r="J648" s="22"/>
      <c r="K648" s="121"/>
      <c r="L648" s="54"/>
      <c r="M648" s="54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</row>
    <row r="649" spans="3:25" ht="12.75" customHeight="1" x14ac:dyDescent="0.3">
      <c r="C649" s="22"/>
      <c r="D649" s="22"/>
      <c r="E649" s="63"/>
      <c r="F649" s="22"/>
      <c r="G649" s="22"/>
      <c r="H649" s="22"/>
      <c r="I649" s="22"/>
      <c r="J649" s="22"/>
      <c r="K649" s="121"/>
      <c r="L649" s="54"/>
      <c r="M649" s="54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</row>
    <row r="650" spans="3:25" ht="12.75" customHeight="1" x14ac:dyDescent="0.3">
      <c r="C650" s="22"/>
      <c r="D650" s="22"/>
      <c r="E650" s="63"/>
      <c r="F650" s="22"/>
      <c r="G650" s="22"/>
      <c r="H650" s="22"/>
      <c r="I650" s="22"/>
      <c r="J650" s="22"/>
      <c r="K650" s="121"/>
      <c r="L650" s="54"/>
      <c r="M650" s="54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</row>
    <row r="651" spans="3:25" ht="12.75" customHeight="1" x14ac:dyDescent="0.3">
      <c r="C651" s="22"/>
      <c r="D651" s="22"/>
      <c r="E651" s="63"/>
      <c r="F651" s="22"/>
      <c r="G651" s="22"/>
      <c r="H651" s="22"/>
      <c r="I651" s="22"/>
      <c r="J651" s="22"/>
      <c r="K651" s="121"/>
      <c r="L651" s="54"/>
      <c r="M651" s="54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</row>
    <row r="652" spans="3:25" ht="12.75" customHeight="1" x14ac:dyDescent="0.3">
      <c r="C652" s="22"/>
      <c r="D652" s="22"/>
      <c r="E652" s="63"/>
      <c r="F652" s="22"/>
      <c r="G652" s="22"/>
      <c r="H652" s="22"/>
      <c r="I652" s="22"/>
      <c r="J652" s="22"/>
      <c r="K652" s="121"/>
      <c r="L652" s="54"/>
      <c r="M652" s="54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</row>
    <row r="653" spans="3:25" ht="12.75" customHeight="1" x14ac:dyDescent="0.3">
      <c r="C653" s="22"/>
      <c r="D653" s="22"/>
      <c r="E653" s="63"/>
      <c r="F653" s="22"/>
      <c r="G653" s="22"/>
      <c r="H653" s="22"/>
      <c r="I653" s="22"/>
      <c r="J653" s="22"/>
      <c r="K653" s="121"/>
      <c r="L653" s="54"/>
      <c r="M653" s="54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</row>
    <row r="654" spans="3:25" ht="12.75" customHeight="1" x14ac:dyDescent="0.3">
      <c r="C654" s="22"/>
      <c r="D654" s="22"/>
      <c r="E654" s="63"/>
      <c r="F654" s="22"/>
      <c r="G654" s="22"/>
      <c r="H654" s="22"/>
      <c r="I654" s="22"/>
      <c r="J654" s="22"/>
      <c r="K654" s="121"/>
      <c r="L654" s="54"/>
      <c r="M654" s="54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</row>
    <row r="655" spans="3:25" ht="12.75" customHeight="1" x14ac:dyDescent="0.3">
      <c r="C655" s="22"/>
      <c r="D655" s="22"/>
      <c r="E655" s="63"/>
      <c r="F655" s="22"/>
      <c r="G655" s="22"/>
      <c r="H655" s="22"/>
      <c r="I655" s="22"/>
      <c r="J655" s="22"/>
      <c r="K655" s="121"/>
      <c r="L655" s="54"/>
      <c r="M655" s="54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</row>
    <row r="656" spans="3:25" ht="12.75" customHeight="1" x14ac:dyDescent="0.3">
      <c r="C656" s="22"/>
      <c r="D656" s="22"/>
      <c r="E656" s="63"/>
      <c r="F656" s="22"/>
      <c r="G656" s="22"/>
      <c r="H656" s="22"/>
      <c r="I656" s="22"/>
      <c r="J656" s="22"/>
      <c r="K656" s="121"/>
      <c r="L656" s="54"/>
      <c r="M656" s="54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</row>
    <row r="657" spans="3:25" ht="12.75" customHeight="1" x14ac:dyDescent="0.3">
      <c r="C657" s="22"/>
      <c r="D657" s="22"/>
      <c r="E657" s="63"/>
      <c r="F657" s="22"/>
      <c r="G657" s="22"/>
      <c r="H657" s="22"/>
      <c r="I657" s="22"/>
      <c r="J657" s="22"/>
      <c r="K657" s="121"/>
      <c r="L657" s="54"/>
      <c r="M657" s="54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</row>
    <row r="658" spans="3:25" ht="12.75" customHeight="1" x14ac:dyDescent="0.3">
      <c r="C658" s="22"/>
      <c r="D658" s="22"/>
      <c r="E658" s="63"/>
      <c r="F658" s="22"/>
      <c r="G658" s="22"/>
      <c r="H658" s="22"/>
      <c r="I658" s="22"/>
      <c r="J658" s="22"/>
      <c r="K658" s="121"/>
      <c r="L658" s="54"/>
      <c r="M658" s="54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</row>
    <row r="659" spans="3:25" ht="12.75" customHeight="1" x14ac:dyDescent="0.3">
      <c r="C659" s="22"/>
      <c r="D659" s="22"/>
      <c r="E659" s="63"/>
      <c r="F659" s="22"/>
      <c r="G659" s="22"/>
      <c r="H659" s="22"/>
      <c r="I659" s="22"/>
      <c r="J659" s="22"/>
      <c r="K659" s="121"/>
      <c r="L659" s="54"/>
      <c r="M659" s="54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</row>
    <row r="660" spans="3:25" ht="12.75" customHeight="1" x14ac:dyDescent="0.3">
      <c r="C660" s="22"/>
      <c r="D660" s="22"/>
      <c r="E660" s="63"/>
      <c r="F660" s="22"/>
      <c r="G660" s="22"/>
      <c r="H660" s="22"/>
      <c r="I660" s="22"/>
      <c r="J660" s="22"/>
      <c r="K660" s="121"/>
      <c r="L660" s="54"/>
      <c r="M660" s="54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</row>
    <row r="661" spans="3:25" ht="12.75" customHeight="1" x14ac:dyDescent="0.3">
      <c r="C661" s="22"/>
      <c r="D661" s="22"/>
      <c r="E661" s="63"/>
      <c r="F661" s="22"/>
      <c r="G661" s="22"/>
      <c r="H661" s="22"/>
      <c r="I661" s="22"/>
      <c r="J661" s="22"/>
      <c r="K661" s="121"/>
      <c r="L661" s="54"/>
      <c r="M661" s="54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</row>
    <row r="662" spans="3:25" ht="12.75" customHeight="1" x14ac:dyDescent="0.3">
      <c r="C662" s="22"/>
      <c r="D662" s="22"/>
      <c r="E662" s="63"/>
      <c r="F662" s="22"/>
      <c r="G662" s="22"/>
      <c r="H662" s="22"/>
      <c r="I662" s="22"/>
      <c r="J662" s="22"/>
      <c r="K662" s="121"/>
      <c r="L662" s="54"/>
      <c r="M662" s="54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</row>
    <row r="663" spans="3:25" ht="12.75" customHeight="1" x14ac:dyDescent="0.3">
      <c r="C663" s="22"/>
      <c r="D663" s="22"/>
      <c r="E663" s="63"/>
      <c r="F663" s="22"/>
      <c r="G663" s="22"/>
      <c r="H663" s="22"/>
      <c r="I663" s="22"/>
      <c r="J663" s="22"/>
      <c r="K663" s="121"/>
      <c r="L663" s="54"/>
      <c r="M663" s="54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</row>
    <row r="664" spans="3:25" ht="12.75" customHeight="1" x14ac:dyDescent="0.3">
      <c r="C664" s="22"/>
      <c r="D664" s="22"/>
      <c r="E664" s="63"/>
      <c r="F664" s="22"/>
      <c r="G664" s="22"/>
      <c r="H664" s="22"/>
      <c r="I664" s="22"/>
      <c r="J664" s="22"/>
      <c r="K664" s="121"/>
      <c r="L664" s="54"/>
      <c r="M664" s="54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</row>
    <row r="665" spans="3:25" ht="12.75" customHeight="1" x14ac:dyDescent="0.3">
      <c r="C665" s="22"/>
      <c r="D665" s="22"/>
      <c r="E665" s="63"/>
      <c r="F665" s="22"/>
      <c r="G665" s="22"/>
      <c r="H665" s="22"/>
      <c r="I665" s="22"/>
      <c r="J665" s="22"/>
      <c r="K665" s="121"/>
      <c r="L665" s="54"/>
      <c r="M665" s="54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</row>
    <row r="666" spans="3:25" ht="12.75" customHeight="1" x14ac:dyDescent="0.3">
      <c r="C666" s="22"/>
      <c r="D666" s="22"/>
      <c r="E666" s="63"/>
      <c r="F666" s="22"/>
      <c r="G666" s="22"/>
      <c r="H666" s="22"/>
      <c r="I666" s="22"/>
      <c r="J666" s="22"/>
      <c r="K666" s="121"/>
      <c r="L666" s="54"/>
      <c r="M666" s="54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</row>
    <row r="667" spans="3:25" ht="12.75" customHeight="1" x14ac:dyDescent="0.3">
      <c r="C667" s="22"/>
      <c r="D667" s="22"/>
      <c r="E667" s="63"/>
      <c r="F667" s="22"/>
      <c r="G667" s="22"/>
      <c r="H667" s="22"/>
      <c r="I667" s="22"/>
      <c r="J667" s="22"/>
      <c r="K667" s="121"/>
      <c r="L667" s="54"/>
      <c r="M667" s="54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</row>
    <row r="668" spans="3:25" ht="12.75" customHeight="1" x14ac:dyDescent="0.3">
      <c r="C668" s="22"/>
      <c r="D668" s="22"/>
      <c r="E668" s="63"/>
      <c r="F668" s="22"/>
      <c r="G668" s="22"/>
      <c r="H668" s="22"/>
      <c r="I668" s="22"/>
      <c r="J668" s="22"/>
      <c r="K668" s="121"/>
      <c r="L668" s="54"/>
      <c r="M668" s="54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</row>
    <row r="669" spans="3:25" ht="12.75" customHeight="1" x14ac:dyDescent="0.3">
      <c r="C669" s="22"/>
      <c r="D669" s="22"/>
      <c r="E669" s="63"/>
      <c r="F669" s="22"/>
      <c r="G669" s="22"/>
      <c r="H669" s="22"/>
      <c r="I669" s="22"/>
      <c r="J669" s="22"/>
      <c r="K669" s="121"/>
      <c r="L669" s="54"/>
      <c r="M669" s="54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</row>
    <row r="670" spans="3:25" ht="12.75" customHeight="1" x14ac:dyDescent="0.3">
      <c r="C670" s="22"/>
      <c r="D670" s="22"/>
      <c r="E670" s="63"/>
      <c r="F670" s="22"/>
      <c r="G670" s="22"/>
      <c r="H670" s="22"/>
      <c r="I670" s="22"/>
      <c r="J670" s="22"/>
      <c r="K670" s="121"/>
      <c r="L670" s="54"/>
      <c r="M670" s="54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</row>
    <row r="671" spans="3:25" ht="12.75" customHeight="1" x14ac:dyDescent="0.3">
      <c r="C671" s="22"/>
      <c r="D671" s="22"/>
      <c r="E671" s="63"/>
      <c r="F671" s="22"/>
      <c r="G671" s="22"/>
      <c r="H671" s="22"/>
      <c r="I671" s="22"/>
      <c r="J671" s="22"/>
      <c r="K671" s="121"/>
      <c r="L671" s="54"/>
      <c r="M671" s="54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</row>
    <row r="672" spans="3:25" ht="12.75" customHeight="1" x14ac:dyDescent="0.3">
      <c r="C672" s="22"/>
      <c r="D672" s="22"/>
      <c r="E672" s="63"/>
      <c r="F672" s="22"/>
      <c r="G672" s="22"/>
      <c r="H672" s="22"/>
      <c r="I672" s="22"/>
      <c r="J672" s="22"/>
      <c r="K672" s="121"/>
      <c r="L672" s="54"/>
      <c r="M672" s="54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</row>
    <row r="673" spans="3:25" ht="12.75" customHeight="1" x14ac:dyDescent="0.3">
      <c r="C673" s="22"/>
      <c r="D673" s="22"/>
      <c r="E673" s="63"/>
      <c r="F673" s="22"/>
      <c r="G673" s="22"/>
      <c r="H673" s="22"/>
      <c r="I673" s="22"/>
      <c r="J673" s="22"/>
      <c r="K673" s="121"/>
      <c r="L673" s="54"/>
      <c r="M673" s="54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</row>
    <row r="674" spans="3:25" ht="12.75" customHeight="1" x14ac:dyDescent="0.3">
      <c r="C674" s="22"/>
      <c r="D674" s="22"/>
      <c r="E674" s="63"/>
      <c r="F674" s="22"/>
      <c r="G674" s="22"/>
      <c r="H674" s="22"/>
      <c r="I674" s="22"/>
      <c r="J674" s="22"/>
      <c r="K674" s="121"/>
      <c r="L674" s="54"/>
      <c r="M674" s="54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</row>
    <row r="675" spans="3:25" ht="12.75" customHeight="1" x14ac:dyDescent="0.3">
      <c r="C675" s="22"/>
      <c r="D675" s="22"/>
      <c r="E675" s="63"/>
      <c r="F675" s="22"/>
      <c r="G675" s="22"/>
      <c r="H675" s="22"/>
      <c r="I675" s="22"/>
      <c r="J675" s="22"/>
      <c r="K675" s="121"/>
      <c r="L675" s="54"/>
      <c r="M675" s="54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</row>
    <row r="676" spans="3:25" ht="12.75" customHeight="1" x14ac:dyDescent="0.3">
      <c r="C676" s="22"/>
      <c r="D676" s="22"/>
      <c r="E676" s="63"/>
      <c r="F676" s="22"/>
      <c r="G676" s="22"/>
      <c r="H676" s="22"/>
      <c r="I676" s="22"/>
      <c r="J676" s="22"/>
      <c r="K676" s="121"/>
      <c r="L676" s="54"/>
      <c r="M676" s="54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</row>
    <row r="677" spans="3:25" ht="12.75" customHeight="1" x14ac:dyDescent="0.3">
      <c r="C677" s="22"/>
      <c r="D677" s="22"/>
      <c r="E677" s="63"/>
      <c r="F677" s="22"/>
      <c r="G677" s="22"/>
      <c r="H677" s="22"/>
      <c r="I677" s="22"/>
      <c r="J677" s="22"/>
      <c r="K677" s="121"/>
      <c r="L677" s="54"/>
      <c r="M677" s="54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</row>
    <row r="678" spans="3:25" ht="12.75" customHeight="1" x14ac:dyDescent="0.3">
      <c r="C678" s="22"/>
      <c r="D678" s="22"/>
      <c r="E678" s="63"/>
      <c r="F678" s="22"/>
      <c r="G678" s="22"/>
      <c r="H678" s="22"/>
      <c r="I678" s="22"/>
      <c r="J678" s="22"/>
      <c r="K678" s="121"/>
      <c r="L678" s="54"/>
      <c r="M678" s="54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</row>
    <row r="679" spans="3:25" ht="12.75" customHeight="1" x14ac:dyDescent="0.3">
      <c r="C679" s="22"/>
      <c r="D679" s="22"/>
      <c r="E679" s="63"/>
      <c r="F679" s="22"/>
      <c r="G679" s="22"/>
      <c r="H679" s="22"/>
      <c r="I679" s="22"/>
      <c r="J679" s="22"/>
      <c r="K679" s="121"/>
      <c r="L679" s="54"/>
      <c r="M679" s="54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</row>
    <row r="680" spans="3:25" ht="12.75" customHeight="1" x14ac:dyDescent="0.3">
      <c r="C680" s="22"/>
      <c r="D680" s="22"/>
      <c r="E680" s="63"/>
      <c r="F680" s="22"/>
      <c r="G680" s="22"/>
      <c r="H680" s="22"/>
      <c r="I680" s="22"/>
      <c r="J680" s="22"/>
      <c r="K680" s="121"/>
      <c r="L680" s="54"/>
      <c r="M680" s="54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</row>
    <row r="681" spans="3:25" ht="12.75" customHeight="1" x14ac:dyDescent="0.3">
      <c r="C681" s="22"/>
      <c r="D681" s="22"/>
      <c r="E681" s="63"/>
      <c r="F681" s="22"/>
      <c r="G681" s="22"/>
      <c r="H681" s="22"/>
      <c r="I681" s="22"/>
      <c r="J681" s="22"/>
      <c r="K681" s="121"/>
      <c r="L681" s="54"/>
      <c r="M681" s="54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</row>
    <row r="682" spans="3:25" ht="12.75" customHeight="1" x14ac:dyDescent="0.3">
      <c r="C682" s="22"/>
      <c r="D682" s="22"/>
      <c r="E682" s="63"/>
      <c r="F682" s="22"/>
      <c r="G682" s="22"/>
      <c r="H682" s="22"/>
      <c r="I682" s="22"/>
      <c r="J682" s="22"/>
      <c r="K682" s="121"/>
      <c r="L682" s="54"/>
      <c r="M682" s="54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</row>
    <row r="683" spans="3:25" ht="12.75" customHeight="1" x14ac:dyDescent="0.3">
      <c r="C683" s="22"/>
      <c r="D683" s="22"/>
      <c r="E683" s="63"/>
      <c r="F683" s="22"/>
      <c r="G683" s="22"/>
      <c r="H683" s="22"/>
      <c r="I683" s="22"/>
      <c r="J683" s="22"/>
      <c r="K683" s="121"/>
      <c r="L683" s="54"/>
      <c r="M683" s="54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</row>
    <row r="684" spans="3:25" ht="12.75" customHeight="1" x14ac:dyDescent="0.3">
      <c r="C684" s="22"/>
      <c r="D684" s="22"/>
      <c r="E684" s="63"/>
      <c r="F684" s="22"/>
      <c r="G684" s="22"/>
      <c r="H684" s="22"/>
      <c r="I684" s="22"/>
      <c r="J684" s="22"/>
      <c r="K684" s="121"/>
      <c r="L684" s="54"/>
      <c r="M684" s="54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</row>
    <row r="685" spans="3:25" ht="12.75" customHeight="1" x14ac:dyDescent="0.3">
      <c r="C685" s="22"/>
      <c r="D685" s="22"/>
      <c r="E685" s="63"/>
      <c r="F685" s="22"/>
      <c r="G685" s="22"/>
      <c r="H685" s="22"/>
      <c r="I685" s="22"/>
      <c r="J685" s="22"/>
      <c r="K685" s="121"/>
      <c r="L685" s="54"/>
      <c r="M685" s="54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</row>
    <row r="686" spans="3:25" ht="12.75" customHeight="1" x14ac:dyDescent="0.3">
      <c r="C686" s="22"/>
      <c r="D686" s="22"/>
      <c r="E686" s="63"/>
      <c r="F686" s="22"/>
      <c r="G686" s="22"/>
      <c r="H686" s="22"/>
      <c r="I686" s="22"/>
      <c r="J686" s="22"/>
      <c r="K686" s="121"/>
      <c r="L686" s="54"/>
      <c r="M686" s="54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</row>
    <row r="687" spans="3:25" ht="12.75" customHeight="1" x14ac:dyDescent="0.3">
      <c r="C687" s="22"/>
      <c r="D687" s="22"/>
      <c r="E687" s="63"/>
      <c r="F687" s="22"/>
      <c r="G687" s="22"/>
      <c r="H687" s="22"/>
      <c r="I687" s="22"/>
      <c r="J687" s="22"/>
      <c r="K687" s="121"/>
      <c r="L687" s="54"/>
      <c r="M687" s="54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</row>
    <row r="688" spans="3:25" ht="12.75" customHeight="1" x14ac:dyDescent="0.3">
      <c r="C688" s="22"/>
      <c r="D688" s="22"/>
      <c r="E688" s="63"/>
      <c r="F688" s="22"/>
      <c r="G688" s="22"/>
      <c r="H688" s="22"/>
      <c r="I688" s="22"/>
      <c r="J688" s="22"/>
      <c r="K688" s="121"/>
      <c r="L688" s="54"/>
      <c r="M688" s="54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</row>
    <row r="689" spans="3:25" ht="12.75" customHeight="1" x14ac:dyDescent="0.3">
      <c r="C689" s="22"/>
      <c r="D689" s="22"/>
      <c r="E689" s="63"/>
      <c r="F689" s="22"/>
      <c r="G689" s="22"/>
      <c r="H689" s="22"/>
      <c r="I689" s="22"/>
      <c r="J689" s="22"/>
      <c r="K689" s="121"/>
      <c r="L689" s="54"/>
      <c r="M689" s="54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</row>
    <row r="690" spans="3:25" ht="12.75" customHeight="1" x14ac:dyDescent="0.3">
      <c r="C690" s="22"/>
      <c r="D690" s="22"/>
      <c r="E690" s="63"/>
      <c r="F690" s="22"/>
      <c r="G690" s="22"/>
      <c r="H690" s="22"/>
      <c r="I690" s="22"/>
      <c r="J690" s="22"/>
      <c r="K690" s="121"/>
      <c r="L690" s="54"/>
      <c r="M690" s="54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</row>
    <row r="691" spans="3:25" ht="12.75" customHeight="1" x14ac:dyDescent="0.3">
      <c r="C691" s="22"/>
      <c r="D691" s="22"/>
      <c r="E691" s="63"/>
      <c r="F691" s="22"/>
      <c r="G691" s="22"/>
      <c r="H691" s="22"/>
      <c r="I691" s="22"/>
      <c r="J691" s="22"/>
      <c r="K691" s="121"/>
      <c r="L691" s="54"/>
      <c r="M691" s="54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</row>
    <row r="692" spans="3:25" ht="12.75" customHeight="1" x14ac:dyDescent="0.3">
      <c r="C692" s="22"/>
      <c r="D692" s="22"/>
      <c r="E692" s="63"/>
      <c r="F692" s="22"/>
      <c r="G692" s="22"/>
      <c r="H692" s="22"/>
      <c r="I692" s="22"/>
      <c r="J692" s="22"/>
      <c r="K692" s="121"/>
      <c r="L692" s="54"/>
      <c r="M692" s="54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</row>
    <row r="693" spans="3:25" ht="12.75" customHeight="1" x14ac:dyDescent="0.3">
      <c r="C693" s="22"/>
      <c r="D693" s="22"/>
      <c r="E693" s="63"/>
      <c r="F693" s="22"/>
      <c r="G693" s="22"/>
      <c r="H693" s="22"/>
      <c r="I693" s="22"/>
      <c r="J693" s="22"/>
      <c r="K693" s="121"/>
      <c r="L693" s="54"/>
      <c r="M693" s="54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</row>
    <row r="694" spans="3:25" ht="12.75" customHeight="1" x14ac:dyDescent="0.3">
      <c r="C694" s="22"/>
      <c r="D694" s="22"/>
      <c r="E694" s="63"/>
      <c r="F694" s="22"/>
      <c r="G694" s="22"/>
      <c r="H694" s="22"/>
      <c r="I694" s="22"/>
      <c r="J694" s="22"/>
      <c r="K694" s="121"/>
      <c r="L694" s="54"/>
      <c r="M694" s="54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</row>
    <row r="695" spans="3:25" ht="12.75" customHeight="1" x14ac:dyDescent="0.3">
      <c r="C695" s="22"/>
      <c r="D695" s="22"/>
      <c r="E695" s="63"/>
      <c r="F695" s="22"/>
      <c r="G695" s="22"/>
      <c r="H695" s="22"/>
      <c r="I695" s="22"/>
      <c r="J695" s="22"/>
      <c r="K695" s="121"/>
      <c r="L695" s="54"/>
      <c r="M695" s="54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</row>
    <row r="696" spans="3:25" ht="12.75" customHeight="1" x14ac:dyDescent="0.3">
      <c r="C696" s="22"/>
      <c r="D696" s="22"/>
      <c r="E696" s="63"/>
      <c r="F696" s="22"/>
      <c r="G696" s="22"/>
      <c r="H696" s="22"/>
      <c r="I696" s="22"/>
      <c r="J696" s="22"/>
      <c r="K696" s="121"/>
      <c r="L696" s="54"/>
      <c r="M696" s="54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</row>
    <row r="697" spans="3:25" ht="12.75" customHeight="1" x14ac:dyDescent="0.3">
      <c r="C697" s="22"/>
      <c r="D697" s="22"/>
      <c r="E697" s="63"/>
      <c r="F697" s="22"/>
      <c r="G697" s="22"/>
      <c r="H697" s="22"/>
      <c r="I697" s="22"/>
      <c r="J697" s="22"/>
      <c r="K697" s="121"/>
      <c r="L697" s="54"/>
      <c r="M697" s="54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</row>
    <row r="698" spans="3:25" ht="12.75" customHeight="1" x14ac:dyDescent="0.3">
      <c r="C698" s="22"/>
      <c r="D698" s="22"/>
      <c r="E698" s="63"/>
      <c r="F698" s="22"/>
      <c r="G698" s="22"/>
      <c r="H698" s="22"/>
      <c r="I698" s="22"/>
      <c r="J698" s="22"/>
      <c r="K698" s="121"/>
      <c r="L698" s="54"/>
      <c r="M698" s="54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</row>
    <row r="699" spans="3:25" ht="12.75" customHeight="1" x14ac:dyDescent="0.3">
      <c r="C699" s="22"/>
      <c r="D699" s="22"/>
      <c r="E699" s="63"/>
      <c r="F699" s="22"/>
      <c r="G699" s="22"/>
      <c r="H699" s="22"/>
      <c r="I699" s="22"/>
      <c r="J699" s="22"/>
      <c r="K699" s="121"/>
      <c r="L699" s="54"/>
      <c r="M699" s="54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</row>
    <row r="700" spans="3:25" ht="12.75" customHeight="1" x14ac:dyDescent="0.3">
      <c r="C700" s="22"/>
      <c r="D700" s="22"/>
      <c r="E700" s="63"/>
      <c r="F700" s="22"/>
      <c r="G700" s="22"/>
      <c r="H700" s="22"/>
      <c r="I700" s="22"/>
      <c r="J700" s="22"/>
      <c r="K700" s="121"/>
      <c r="L700" s="54"/>
      <c r="M700" s="54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</row>
    <row r="701" spans="3:25" ht="12.75" customHeight="1" x14ac:dyDescent="0.3">
      <c r="C701" s="22"/>
      <c r="D701" s="22"/>
      <c r="E701" s="63"/>
      <c r="F701" s="22"/>
      <c r="G701" s="22"/>
      <c r="H701" s="22"/>
      <c r="I701" s="22"/>
      <c r="J701" s="22"/>
      <c r="K701" s="121"/>
      <c r="L701" s="54"/>
      <c r="M701" s="54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</row>
    <row r="702" spans="3:25" ht="12.75" customHeight="1" x14ac:dyDescent="0.3">
      <c r="C702" s="22"/>
      <c r="D702" s="22"/>
      <c r="E702" s="63"/>
      <c r="F702" s="22"/>
      <c r="G702" s="22"/>
      <c r="H702" s="22"/>
      <c r="I702" s="22"/>
      <c r="J702" s="22"/>
      <c r="K702" s="121"/>
      <c r="L702" s="54"/>
      <c r="M702" s="54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</row>
    <row r="703" spans="3:25" ht="12.75" customHeight="1" x14ac:dyDescent="0.3">
      <c r="C703" s="22"/>
      <c r="D703" s="22"/>
      <c r="E703" s="63"/>
      <c r="F703" s="22"/>
      <c r="G703" s="22"/>
      <c r="H703" s="22"/>
      <c r="I703" s="22"/>
      <c r="J703" s="22"/>
      <c r="K703" s="121"/>
      <c r="L703" s="54"/>
      <c r="M703" s="54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</row>
    <row r="704" spans="3:25" ht="12.75" customHeight="1" x14ac:dyDescent="0.3">
      <c r="C704" s="22"/>
      <c r="D704" s="22"/>
      <c r="E704" s="63"/>
      <c r="F704" s="22"/>
      <c r="G704" s="22"/>
      <c r="H704" s="22"/>
      <c r="I704" s="22"/>
      <c r="J704" s="22"/>
      <c r="K704" s="121"/>
      <c r="L704" s="54"/>
      <c r="M704" s="54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</row>
    <row r="705" spans="3:25" ht="12.75" customHeight="1" x14ac:dyDescent="0.3">
      <c r="C705" s="22"/>
      <c r="D705" s="22"/>
      <c r="E705" s="63"/>
      <c r="F705" s="22"/>
      <c r="G705" s="22"/>
      <c r="H705" s="22"/>
      <c r="I705" s="22"/>
      <c r="J705" s="22"/>
      <c r="K705" s="121"/>
      <c r="L705" s="54"/>
      <c r="M705" s="54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</row>
    <row r="706" spans="3:25" ht="12.75" customHeight="1" x14ac:dyDescent="0.3">
      <c r="C706" s="22"/>
      <c r="D706" s="22"/>
      <c r="E706" s="63"/>
      <c r="F706" s="22"/>
      <c r="G706" s="22"/>
      <c r="H706" s="22"/>
      <c r="I706" s="22"/>
      <c r="J706" s="22"/>
      <c r="K706" s="121"/>
      <c r="L706" s="54"/>
      <c r="M706" s="54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</row>
    <row r="707" spans="3:25" ht="12.75" customHeight="1" x14ac:dyDescent="0.3">
      <c r="C707" s="22"/>
      <c r="D707" s="22"/>
      <c r="E707" s="63"/>
      <c r="F707" s="22"/>
      <c r="G707" s="22"/>
      <c r="H707" s="22"/>
      <c r="I707" s="22"/>
      <c r="J707" s="22"/>
      <c r="K707" s="121"/>
      <c r="L707" s="54"/>
      <c r="M707" s="54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</row>
    <row r="708" spans="3:25" ht="12.75" customHeight="1" x14ac:dyDescent="0.3">
      <c r="C708" s="22"/>
      <c r="D708" s="22"/>
      <c r="E708" s="63"/>
      <c r="F708" s="22"/>
      <c r="G708" s="22"/>
      <c r="H708" s="22"/>
      <c r="I708" s="22"/>
      <c r="J708" s="22"/>
      <c r="K708" s="121"/>
      <c r="L708" s="54"/>
      <c r="M708" s="54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</row>
    <row r="709" spans="3:25" ht="12.75" customHeight="1" x14ac:dyDescent="0.3">
      <c r="C709" s="22"/>
      <c r="D709" s="22"/>
      <c r="E709" s="63"/>
      <c r="F709" s="22"/>
      <c r="G709" s="22"/>
      <c r="H709" s="22"/>
      <c r="I709" s="22"/>
      <c r="J709" s="22"/>
      <c r="K709" s="121"/>
      <c r="L709" s="54"/>
      <c r="M709" s="54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</row>
    <row r="710" spans="3:25" ht="12.75" customHeight="1" x14ac:dyDescent="0.3">
      <c r="C710" s="22"/>
      <c r="D710" s="22"/>
      <c r="E710" s="63"/>
      <c r="F710" s="22"/>
      <c r="G710" s="22"/>
      <c r="H710" s="22"/>
      <c r="I710" s="22"/>
      <c r="J710" s="22"/>
      <c r="K710" s="121"/>
      <c r="L710" s="54"/>
      <c r="M710" s="54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</row>
    <row r="711" spans="3:25" ht="12.75" customHeight="1" x14ac:dyDescent="0.3">
      <c r="C711" s="22"/>
      <c r="D711" s="22"/>
      <c r="E711" s="63"/>
      <c r="F711" s="22"/>
      <c r="G711" s="22"/>
      <c r="H711" s="22"/>
      <c r="I711" s="22"/>
      <c r="J711" s="22"/>
      <c r="K711" s="121"/>
      <c r="L711" s="54"/>
      <c r="M711" s="54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</row>
    <row r="712" spans="3:25" ht="12.75" customHeight="1" x14ac:dyDescent="0.3">
      <c r="C712" s="22"/>
      <c r="D712" s="22"/>
      <c r="E712" s="63"/>
      <c r="F712" s="22"/>
      <c r="G712" s="22"/>
      <c r="H712" s="22"/>
      <c r="I712" s="22"/>
      <c r="J712" s="22"/>
      <c r="K712" s="121"/>
      <c r="L712" s="54"/>
      <c r="M712" s="54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</row>
    <row r="713" spans="3:25" ht="15" customHeight="1" x14ac:dyDescent="0.25">
      <c r="L713" s="54"/>
      <c r="M713" s="54"/>
    </row>
    <row r="714" spans="3:25" ht="15" customHeight="1" x14ac:dyDescent="0.25">
      <c r="L714" s="54"/>
      <c r="M714" s="54"/>
    </row>
  </sheetData>
  <autoFilter ref="C17:AC17" xr:uid="{00000000-0001-0000-04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</autoFilter>
  <mergeCells count="30">
    <mergeCell ref="C33:I33"/>
    <mergeCell ref="C34:J34"/>
    <mergeCell ref="C39:I39"/>
    <mergeCell ref="H49:J49"/>
    <mergeCell ref="C48:F48"/>
    <mergeCell ref="C42:I42"/>
    <mergeCell ref="C43:J43"/>
    <mergeCell ref="D47:G47"/>
    <mergeCell ref="H47:J47"/>
    <mergeCell ref="H46:J46"/>
    <mergeCell ref="D46:G46"/>
    <mergeCell ref="C3:J3"/>
    <mergeCell ref="C4:J4"/>
    <mergeCell ref="C5:J5"/>
    <mergeCell ref="C6:J6"/>
    <mergeCell ref="C7:J7"/>
    <mergeCell ref="C14:D14"/>
    <mergeCell ref="C16:D16"/>
    <mergeCell ref="F14:G14"/>
    <mergeCell ref="H14:I14"/>
    <mergeCell ref="C8:J8"/>
    <mergeCell ref="C9:J9"/>
    <mergeCell ref="C10:J10"/>
    <mergeCell ref="C11:H12"/>
    <mergeCell ref="C13:J13"/>
    <mergeCell ref="C29:I29"/>
    <mergeCell ref="C26:I26"/>
    <mergeCell ref="C27:J27"/>
    <mergeCell ref="C15:J15"/>
    <mergeCell ref="C17:J17"/>
  </mergeCells>
  <phoneticPr fontId="28" type="noConversion"/>
  <printOptions horizontalCentered="1" verticalCentered="1"/>
  <pageMargins left="0.23622047244094491" right="3.937007874015748E-2" top="0" bottom="0" header="0" footer="0"/>
  <pageSetup paperSize="9" scale="51" fitToHeight="0" orientation="landscape" r:id="rId1"/>
  <ignoredErrors>
    <ignoredError sqref="F35:F38 F25 I18:I25 I28 I31:I32 I35:I38" numberStoredAsText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B3345-6484-4C61-B276-9DFBD8D76C5B}">
  <sheetPr>
    <tabColor rgb="FF00B0F0"/>
  </sheetPr>
  <dimension ref="B3:N17"/>
  <sheetViews>
    <sheetView workbookViewId="0">
      <selection activeCell="I26" sqref="I26"/>
    </sheetView>
  </sheetViews>
  <sheetFormatPr defaultRowHeight="14.25" x14ac:dyDescent="0.2"/>
  <cols>
    <col min="1" max="1" width="4.375" customWidth="1"/>
    <col min="2" max="2" width="26.875" customWidth="1"/>
    <col min="3" max="5" width="16.375" customWidth="1"/>
    <col min="6" max="12" width="13.75" customWidth="1"/>
    <col min="13" max="14" width="16.375" customWidth="1"/>
    <col min="252" max="252" width="4.375" customWidth="1"/>
    <col min="253" max="253" width="26.875" customWidth="1"/>
    <col min="254" max="254" width="16.375" customWidth="1"/>
    <col min="255" max="258" width="12.875" customWidth="1"/>
    <col min="259" max="259" width="13.75" customWidth="1"/>
    <col min="260" max="261" width="12.875" customWidth="1"/>
    <col min="262" max="268" width="13.75" customWidth="1"/>
    <col min="269" max="270" width="16.375" customWidth="1"/>
    <col min="508" max="508" width="4.375" customWidth="1"/>
    <col min="509" max="509" width="26.875" customWidth="1"/>
    <col min="510" max="510" width="16.375" customWidth="1"/>
    <col min="511" max="514" width="12.875" customWidth="1"/>
    <col min="515" max="515" width="13.75" customWidth="1"/>
    <col min="516" max="517" width="12.875" customWidth="1"/>
    <col min="518" max="524" width="13.75" customWidth="1"/>
    <col min="525" max="526" width="16.375" customWidth="1"/>
    <col min="764" max="764" width="4.375" customWidth="1"/>
    <col min="765" max="765" width="26.875" customWidth="1"/>
    <col min="766" max="766" width="16.375" customWidth="1"/>
    <col min="767" max="770" width="12.875" customWidth="1"/>
    <col min="771" max="771" width="13.75" customWidth="1"/>
    <col min="772" max="773" width="12.875" customWidth="1"/>
    <col min="774" max="780" width="13.75" customWidth="1"/>
    <col min="781" max="782" width="16.375" customWidth="1"/>
    <col min="1020" max="1020" width="4.375" customWidth="1"/>
    <col min="1021" max="1021" width="26.875" customWidth="1"/>
    <col min="1022" max="1022" width="16.375" customWidth="1"/>
    <col min="1023" max="1026" width="12.875" customWidth="1"/>
    <col min="1027" max="1027" width="13.75" customWidth="1"/>
    <col min="1028" max="1029" width="12.875" customWidth="1"/>
    <col min="1030" max="1036" width="13.75" customWidth="1"/>
    <col min="1037" max="1038" width="16.375" customWidth="1"/>
    <col min="1276" max="1276" width="4.375" customWidth="1"/>
    <col min="1277" max="1277" width="26.875" customWidth="1"/>
    <col min="1278" max="1278" width="16.375" customWidth="1"/>
    <col min="1279" max="1282" width="12.875" customWidth="1"/>
    <col min="1283" max="1283" width="13.75" customWidth="1"/>
    <col min="1284" max="1285" width="12.875" customWidth="1"/>
    <col min="1286" max="1292" width="13.75" customWidth="1"/>
    <col min="1293" max="1294" width="16.375" customWidth="1"/>
    <col min="1532" max="1532" width="4.375" customWidth="1"/>
    <col min="1533" max="1533" width="26.875" customWidth="1"/>
    <col min="1534" max="1534" width="16.375" customWidth="1"/>
    <col min="1535" max="1538" width="12.875" customWidth="1"/>
    <col min="1539" max="1539" width="13.75" customWidth="1"/>
    <col min="1540" max="1541" width="12.875" customWidth="1"/>
    <col min="1542" max="1548" width="13.75" customWidth="1"/>
    <col min="1549" max="1550" width="16.375" customWidth="1"/>
    <col min="1788" max="1788" width="4.375" customWidth="1"/>
    <col min="1789" max="1789" width="26.875" customWidth="1"/>
    <col min="1790" max="1790" width="16.375" customWidth="1"/>
    <col min="1791" max="1794" width="12.875" customWidth="1"/>
    <col min="1795" max="1795" width="13.75" customWidth="1"/>
    <col min="1796" max="1797" width="12.875" customWidth="1"/>
    <col min="1798" max="1804" width="13.75" customWidth="1"/>
    <col min="1805" max="1806" width="16.375" customWidth="1"/>
    <col min="2044" max="2044" width="4.375" customWidth="1"/>
    <col min="2045" max="2045" width="26.875" customWidth="1"/>
    <col min="2046" max="2046" width="16.375" customWidth="1"/>
    <col min="2047" max="2050" width="12.875" customWidth="1"/>
    <col min="2051" max="2051" width="13.75" customWidth="1"/>
    <col min="2052" max="2053" width="12.875" customWidth="1"/>
    <col min="2054" max="2060" width="13.75" customWidth="1"/>
    <col min="2061" max="2062" width="16.375" customWidth="1"/>
    <col min="2300" max="2300" width="4.375" customWidth="1"/>
    <col min="2301" max="2301" width="26.875" customWidth="1"/>
    <col min="2302" max="2302" width="16.375" customWidth="1"/>
    <col min="2303" max="2306" width="12.875" customWidth="1"/>
    <col min="2307" max="2307" width="13.75" customWidth="1"/>
    <col min="2308" max="2309" width="12.875" customWidth="1"/>
    <col min="2310" max="2316" width="13.75" customWidth="1"/>
    <col min="2317" max="2318" width="16.375" customWidth="1"/>
    <col min="2556" max="2556" width="4.375" customWidth="1"/>
    <col min="2557" max="2557" width="26.875" customWidth="1"/>
    <col min="2558" max="2558" width="16.375" customWidth="1"/>
    <col min="2559" max="2562" width="12.875" customWidth="1"/>
    <col min="2563" max="2563" width="13.75" customWidth="1"/>
    <col min="2564" max="2565" width="12.875" customWidth="1"/>
    <col min="2566" max="2572" width="13.75" customWidth="1"/>
    <col min="2573" max="2574" width="16.375" customWidth="1"/>
    <col min="2812" max="2812" width="4.375" customWidth="1"/>
    <col min="2813" max="2813" width="26.875" customWidth="1"/>
    <col min="2814" max="2814" width="16.375" customWidth="1"/>
    <col min="2815" max="2818" width="12.875" customWidth="1"/>
    <col min="2819" max="2819" width="13.75" customWidth="1"/>
    <col min="2820" max="2821" width="12.875" customWidth="1"/>
    <col min="2822" max="2828" width="13.75" customWidth="1"/>
    <col min="2829" max="2830" width="16.375" customWidth="1"/>
    <col min="3068" max="3068" width="4.375" customWidth="1"/>
    <col min="3069" max="3069" width="26.875" customWidth="1"/>
    <col min="3070" max="3070" width="16.375" customWidth="1"/>
    <col min="3071" max="3074" width="12.875" customWidth="1"/>
    <col min="3075" max="3075" width="13.75" customWidth="1"/>
    <col min="3076" max="3077" width="12.875" customWidth="1"/>
    <col min="3078" max="3084" width="13.75" customWidth="1"/>
    <col min="3085" max="3086" width="16.375" customWidth="1"/>
    <col min="3324" max="3324" width="4.375" customWidth="1"/>
    <col min="3325" max="3325" width="26.875" customWidth="1"/>
    <col min="3326" max="3326" width="16.375" customWidth="1"/>
    <col min="3327" max="3330" width="12.875" customWidth="1"/>
    <col min="3331" max="3331" width="13.75" customWidth="1"/>
    <col min="3332" max="3333" width="12.875" customWidth="1"/>
    <col min="3334" max="3340" width="13.75" customWidth="1"/>
    <col min="3341" max="3342" width="16.375" customWidth="1"/>
    <col min="3580" max="3580" width="4.375" customWidth="1"/>
    <col min="3581" max="3581" width="26.875" customWidth="1"/>
    <col min="3582" max="3582" width="16.375" customWidth="1"/>
    <col min="3583" max="3586" width="12.875" customWidth="1"/>
    <col min="3587" max="3587" width="13.75" customWidth="1"/>
    <col min="3588" max="3589" width="12.875" customWidth="1"/>
    <col min="3590" max="3596" width="13.75" customWidth="1"/>
    <col min="3597" max="3598" width="16.375" customWidth="1"/>
    <col min="3836" max="3836" width="4.375" customWidth="1"/>
    <col min="3837" max="3837" width="26.875" customWidth="1"/>
    <col min="3838" max="3838" width="16.375" customWidth="1"/>
    <col min="3839" max="3842" width="12.875" customWidth="1"/>
    <col min="3843" max="3843" width="13.75" customWidth="1"/>
    <col min="3844" max="3845" width="12.875" customWidth="1"/>
    <col min="3846" max="3852" width="13.75" customWidth="1"/>
    <col min="3853" max="3854" width="16.375" customWidth="1"/>
    <col min="4092" max="4092" width="4.375" customWidth="1"/>
    <col min="4093" max="4093" width="26.875" customWidth="1"/>
    <col min="4094" max="4094" width="16.375" customWidth="1"/>
    <col min="4095" max="4098" width="12.875" customWidth="1"/>
    <col min="4099" max="4099" width="13.75" customWidth="1"/>
    <col min="4100" max="4101" width="12.875" customWidth="1"/>
    <col min="4102" max="4108" width="13.75" customWidth="1"/>
    <col min="4109" max="4110" width="16.375" customWidth="1"/>
    <col min="4348" max="4348" width="4.375" customWidth="1"/>
    <col min="4349" max="4349" width="26.875" customWidth="1"/>
    <col min="4350" max="4350" width="16.375" customWidth="1"/>
    <col min="4351" max="4354" width="12.875" customWidth="1"/>
    <col min="4355" max="4355" width="13.75" customWidth="1"/>
    <col min="4356" max="4357" width="12.875" customWidth="1"/>
    <col min="4358" max="4364" width="13.75" customWidth="1"/>
    <col min="4365" max="4366" width="16.375" customWidth="1"/>
    <col min="4604" max="4604" width="4.375" customWidth="1"/>
    <col min="4605" max="4605" width="26.875" customWidth="1"/>
    <col min="4606" max="4606" width="16.375" customWidth="1"/>
    <col min="4607" max="4610" width="12.875" customWidth="1"/>
    <col min="4611" max="4611" width="13.75" customWidth="1"/>
    <col min="4612" max="4613" width="12.875" customWidth="1"/>
    <col min="4614" max="4620" width="13.75" customWidth="1"/>
    <col min="4621" max="4622" width="16.375" customWidth="1"/>
    <col min="4860" max="4860" width="4.375" customWidth="1"/>
    <col min="4861" max="4861" width="26.875" customWidth="1"/>
    <col min="4862" max="4862" width="16.375" customWidth="1"/>
    <col min="4863" max="4866" width="12.875" customWidth="1"/>
    <col min="4867" max="4867" width="13.75" customWidth="1"/>
    <col min="4868" max="4869" width="12.875" customWidth="1"/>
    <col min="4870" max="4876" width="13.75" customWidth="1"/>
    <col min="4877" max="4878" width="16.375" customWidth="1"/>
    <col min="5116" max="5116" width="4.375" customWidth="1"/>
    <col min="5117" max="5117" width="26.875" customWidth="1"/>
    <col min="5118" max="5118" width="16.375" customWidth="1"/>
    <col min="5119" max="5122" width="12.875" customWidth="1"/>
    <col min="5123" max="5123" width="13.75" customWidth="1"/>
    <col min="5124" max="5125" width="12.875" customWidth="1"/>
    <col min="5126" max="5132" width="13.75" customWidth="1"/>
    <col min="5133" max="5134" width="16.375" customWidth="1"/>
    <col min="5372" max="5372" width="4.375" customWidth="1"/>
    <col min="5373" max="5373" width="26.875" customWidth="1"/>
    <col min="5374" max="5374" width="16.375" customWidth="1"/>
    <col min="5375" max="5378" width="12.875" customWidth="1"/>
    <col min="5379" max="5379" width="13.75" customWidth="1"/>
    <col min="5380" max="5381" width="12.875" customWidth="1"/>
    <col min="5382" max="5388" width="13.75" customWidth="1"/>
    <col min="5389" max="5390" width="16.375" customWidth="1"/>
    <col min="5628" max="5628" width="4.375" customWidth="1"/>
    <col min="5629" max="5629" width="26.875" customWidth="1"/>
    <col min="5630" max="5630" width="16.375" customWidth="1"/>
    <col min="5631" max="5634" width="12.875" customWidth="1"/>
    <col min="5635" max="5635" width="13.75" customWidth="1"/>
    <col min="5636" max="5637" width="12.875" customWidth="1"/>
    <col min="5638" max="5644" width="13.75" customWidth="1"/>
    <col min="5645" max="5646" width="16.375" customWidth="1"/>
    <col min="5884" max="5884" width="4.375" customWidth="1"/>
    <col min="5885" max="5885" width="26.875" customWidth="1"/>
    <col min="5886" max="5886" width="16.375" customWidth="1"/>
    <col min="5887" max="5890" width="12.875" customWidth="1"/>
    <col min="5891" max="5891" width="13.75" customWidth="1"/>
    <col min="5892" max="5893" width="12.875" customWidth="1"/>
    <col min="5894" max="5900" width="13.75" customWidth="1"/>
    <col min="5901" max="5902" width="16.375" customWidth="1"/>
    <col min="6140" max="6140" width="4.375" customWidth="1"/>
    <col min="6141" max="6141" width="26.875" customWidth="1"/>
    <col min="6142" max="6142" width="16.375" customWidth="1"/>
    <col min="6143" max="6146" width="12.875" customWidth="1"/>
    <col min="6147" max="6147" width="13.75" customWidth="1"/>
    <col min="6148" max="6149" width="12.875" customWidth="1"/>
    <col min="6150" max="6156" width="13.75" customWidth="1"/>
    <col min="6157" max="6158" width="16.375" customWidth="1"/>
    <col min="6396" max="6396" width="4.375" customWidth="1"/>
    <col min="6397" max="6397" width="26.875" customWidth="1"/>
    <col min="6398" max="6398" width="16.375" customWidth="1"/>
    <col min="6399" max="6402" width="12.875" customWidth="1"/>
    <col min="6403" max="6403" width="13.75" customWidth="1"/>
    <col min="6404" max="6405" width="12.875" customWidth="1"/>
    <col min="6406" max="6412" width="13.75" customWidth="1"/>
    <col min="6413" max="6414" width="16.375" customWidth="1"/>
    <col min="6652" max="6652" width="4.375" customWidth="1"/>
    <col min="6653" max="6653" width="26.875" customWidth="1"/>
    <col min="6654" max="6654" width="16.375" customWidth="1"/>
    <col min="6655" max="6658" width="12.875" customWidth="1"/>
    <col min="6659" max="6659" width="13.75" customWidth="1"/>
    <col min="6660" max="6661" width="12.875" customWidth="1"/>
    <col min="6662" max="6668" width="13.75" customWidth="1"/>
    <col min="6669" max="6670" width="16.375" customWidth="1"/>
    <col min="6908" max="6908" width="4.375" customWidth="1"/>
    <col min="6909" max="6909" width="26.875" customWidth="1"/>
    <col min="6910" max="6910" width="16.375" customWidth="1"/>
    <col min="6911" max="6914" width="12.875" customWidth="1"/>
    <col min="6915" max="6915" width="13.75" customWidth="1"/>
    <col min="6916" max="6917" width="12.875" customWidth="1"/>
    <col min="6918" max="6924" width="13.75" customWidth="1"/>
    <col min="6925" max="6926" width="16.375" customWidth="1"/>
    <col min="7164" max="7164" width="4.375" customWidth="1"/>
    <col min="7165" max="7165" width="26.875" customWidth="1"/>
    <col min="7166" max="7166" width="16.375" customWidth="1"/>
    <col min="7167" max="7170" width="12.875" customWidth="1"/>
    <col min="7171" max="7171" width="13.75" customWidth="1"/>
    <col min="7172" max="7173" width="12.875" customWidth="1"/>
    <col min="7174" max="7180" width="13.75" customWidth="1"/>
    <col min="7181" max="7182" width="16.375" customWidth="1"/>
    <col min="7420" max="7420" width="4.375" customWidth="1"/>
    <col min="7421" max="7421" width="26.875" customWidth="1"/>
    <col min="7422" max="7422" width="16.375" customWidth="1"/>
    <col min="7423" max="7426" width="12.875" customWidth="1"/>
    <col min="7427" max="7427" width="13.75" customWidth="1"/>
    <col min="7428" max="7429" width="12.875" customWidth="1"/>
    <col min="7430" max="7436" width="13.75" customWidth="1"/>
    <col min="7437" max="7438" width="16.375" customWidth="1"/>
    <col min="7676" max="7676" width="4.375" customWidth="1"/>
    <col min="7677" max="7677" width="26.875" customWidth="1"/>
    <col min="7678" max="7678" width="16.375" customWidth="1"/>
    <col min="7679" max="7682" width="12.875" customWidth="1"/>
    <col min="7683" max="7683" width="13.75" customWidth="1"/>
    <col min="7684" max="7685" width="12.875" customWidth="1"/>
    <col min="7686" max="7692" width="13.75" customWidth="1"/>
    <col min="7693" max="7694" width="16.375" customWidth="1"/>
    <col min="7932" max="7932" width="4.375" customWidth="1"/>
    <col min="7933" max="7933" width="26.875" customWidth="1"/>
    <col min="7934" max="7934" width="16.375" customWidth="1"/>
    <col min="7935" max="7938" width="12.875" customWidth="1"/>
    <col min="7939" max="7939" width="13.75" customWidth="1"/>
    <col min="7940" max="7941" width="12.875" customWidth="1"/>
    <col min="7942" max="7948" width="13.75" customWidth="1"/>
    <col min="7949" max="7950" width="16.375" customWidth="1"/>
    <col min="8188" max="8188" width="4.375" customWidth="1"/>
    <col min="8189" max="8189" width="26.875" customWidth="1"/>
    <col min="8190" max="8190" width="16.375" customWidth="1"/>
    <col min="8191" max="8194" width="12.875" customWidth="1"/>
    <col min="8195" max="8195" width="13.75" customWidth="1"/>
    <col min="8196" max="8197" width="12.875" customWidth="1"/>
    <col min="8198" max="8204" width="13.75" customWidth="1"/>
    <col min="8205" max="8206" width="16.375" customWidth="1"/>
    <col min="8444" max="8444" width="4.375" customWidth="1"/>
    <col min="8445" max="8445" width="26.875" customWidth="1"/>
    <col min="8446" max="8446" width="16.375" customWidth="1"/>
    <col min="8447" max="8450" width="12.875" customWidth="1"/>
    <col min="8451" max="8451" width="13.75" customWidth="1"/>
    <col min="8452" max="8453" width="12.875" customWidth="1"/>
    <col min="8454" max="8460" width="13.75" customWidth="1"/>
    <col min="8461" max="8462" width="16.375" customWidth="1"/>
    <col min="8700" max="8700" width="4.375" customWidth="1"/>
    <col min="8701" max="8701" width="26.875" customWidth="1"/>
    <col min="8702" max="8702" width="16.375" customWidth="1"/>
    <col min="8703" max="8706" width="12.875" customWidth="1"/>
    <col min="8707" max="8707" width="13.75" customWidth="1"/>
    <col min="8708" max="8709" width="12.875" customWidth="1"/>
    <col min="8710" max="8716" width="13.75" customWidth="1"/>
    <col min="8717" max="8718" width="16.375" customWidth="1"/>
    <col min="8956" max="8956" width="4.375" customWidth="1"/>
    <col min="8957" max="8957" width="26.875" customWidth="1"/>
    <col min="8958" max="8958" width="16.375" customWidth="1"/>
    <col min="8959" max="8962" width="12.875" customWidth="1"/>
    <col min="8963" max="8963" width="13.75" customWidth="1"/>
    <col min="8964" max="8965" width="12.875" customWidth="1"/>
    <col min="8966" max="8972" width="13.75" customWidth="1"/>
    <col min="8973" max="8974" width="16.375" customWidth="1"/>
    <col min="9212" max="9212" width="4.375" customWidth="1"/>
    <col min="9213" max="9213" width="26.875" customWidth="1"/>
    <col min="9214" max="9214" width="16.375" customWidth="1"/>
    <col min="9215" max="9218" width="12.875" customWidth="1"/>
    <col min="9219" max="9219" width="13.75" customWidth="1"/>
    <col min="9220" max="9221" width="12.875" customWidth="1"/>
    <col min="9222" max="9228" width="13.75" customWidth="1"/>
    <col min="9229" max="9230" width="16.375" customWidth="1"/>
    <col min="9468" max="9468" width="4.375" customWidth="1"/>
    <col min="9469" max="9469" width="26.875" customWidth="1"/>
    <col min="9470" max="9470" width="16.375" customWidth="1"/>
    <col min="9471" max="9474" width="12.875" customWidth="1"/>
    <col min="9475" max="9475" width="13.75" customWidth="1"/>
    <col min="9476" max="9477" width="12.875" customWidth="1"/>
    <col min="9478" max="9484" width="13.75" customWidth="1"/>
    <col min="9485" max="9486" width="16.375" customWidth="1"/>
    <col min="9724" max="9724" width="4.375" customWidth="1"/>
    <col min="9725" max="9725" width="26.875" customWidth="1"/>
    <col min="9726" max="9726" width="16.375" customWidth="1"/>
    <col min="9727" max="9730" width="12.875" customWidth="1"/>
    <col min="9731" max="9731" width="13.75" customWidth="1"/>
    <col min="9732" max="9733" width="12.875" customWidth="1"/>
    <col min="9734" max="9740" width="13.75" customWidth="1"/>
    <col min="9741" max="9742" width="16.375" customWidth="1"/>
    <col min="9980" max="9980" width="4.375" customWidth="1"/>
    <col min="9981" max="9981" width="26.875" customWidth="1"/>
    <col min="9982" max="9982" width="16.375" customWidth="1"/>
    <col min="9983" max="9986" width="12.875" customWidth="1"/>
    <col min="9987" max="9987" width="13.75" customWidth="1"/>
    <col min="9988" max="9989" width="12.875" customWidth="1"/>
    <col min="9990" max="9996" width="13.75" customWidth="1"/>
    <col min="9997" max="9998" width="16.375" customWidth="1"/>
    <col min="10236" max="10236" width="4.375" customWidth="1"/>
    <col min="10237" max="10237" width="26.875" customWidth="1"/>
    <col min="10238" max="10238" width="16.375" customWidth="1"/>
    <col min="10239" max="10242" width="12.875" customWidth="1"/>
    <col min="10243" max="10243" width="13.75" customWidth="1"/>
    <col min="10244" max="10245" width="12.875" customWidth="1"/>
    <col min="10246" max="10252" width="13.75" customWidth="1"/>
    <col min="10253" max="10254" width="16.375" customWidth="1"/>
    <col min="10492" max="10492" width="4.375" customWidth="1"/>
    <col min="10493" max="10493" width="26.875" customWidth="1"/>
    <col min="10494" max="10494" width="16.375" customWidth="1"/>
    <col min="10495" max="10498" width="12.875" customWidth="1"/>
    <col min="10499" max="10499" width="13.75" customWidth="1"/>
    <col min="10500" max="10501" width="12.875" customWidth="1"/>
    <col min="10502" max="10508" width="13.75" customWidth="1"/>
    <col min="10509" max="10510" width="16.375" customWidth="1"/>
    <col min="10748" max="10748" width="4.375" customWidth="1"/>
    <col min="10749" max="10749" width="26.875" customWidth="1"/>
    <col min="10750" max="10750" width="16.375" customWidth="1"/>
    <col min="10751" max="10754" width="12.875" customWidth="1"/>
    <col min="10755" max="10755" width="13.75" customWidth="1"/>
    <col min="10756" max="10757" width="12.875" customWidth="1"/>
    <col min="10758" max="10764" width="13.75" customWidth="1"/>
    <col min="10765" max="10766" width="16.375" customWidth="1"/>
    <col min="11004" max="11004" width="4.375" customWidth="1"/>
    <col min="11005" max="11005" width="26.875" customWidth="1"/>
    <col min="11006" max="11006" width="16.375" customWidth="1"/>
    <col min="11007" max="11010" width="12.875" customWidth="1"/>
    <col min="11011" max="11011" width="13.75" customWidth="1"/>
    <col min="11012" max="11013" width="12.875" customWidth="1"/>
    <col min="11014" max="11020" width="13.75" customWidth="1"/>
    <col min="11021" max="11022" width="16.375" customWidth="1"/>
    <col min="11260" max="11260" width="4.375" customWidth="1"/>
    <col min="11261" max="11261" width="26.875" customWidth="1"/>
    <col min="11262" max="11262" width="16.375" customWidth="1"/>
    <col min="11263" max="11266" width="12.875" customWidth="1"/>
    <col min="11267" max="11267" width="13.75" customWidth="1"/>
    <col min="11268" max="11269" width="12.875" customWidth="1"/>
    <col min="11270" max="11276" width="13.75" customWidth="1"/>
    <col min="11277" max="11278" width="16.375" customWidth="1"/>
    <col min="11516" max="11516" width="4.375" customWidth="1"/>
    <col min="11517" max="11517" width="26.875" customWidth="1"/>
    <col min="11518" max="11518" width="16.375" customWidth="1"/>
    <col min="11519" max="11522" width="12.875" customWidth="1"/>
    <col min="11523" max="11523" width="13.75" customWidth="1"/>
    <col min="11524" max="11525" width="12.875" customWidth="1"/>
    <col min="11526" max="11532" width="13.75" customWidth="1"/>
    <col min="11533" max="11534" width="16.375" customWidth="1"/>
    <col min="11772" max="11772" width="4.375" customWidth="1"/>
    <col min="11773" max="11773" width="26.875" customWidth="1"/>
    <col min="11774" max="11774" width="16.375" customWidth="1"/>
    <col min="11775" max="11778" width="12.875" customWidth="1"/>
    <col min="11779" max="11779" width="13.75" customWidth="1"/>
    <col min="11780" max="11781" width="12.875" customWidth="1"/>
    <col min="11782" max="11788" width="13.75" customWidth="1"/>
    <col min="11789" max="11790" width="16.375" customWidth="1"/>
    <col min="12028" max="12028" width="4.375" customWidth="1"/>
    <col min="12029" max="12029" width="26.875" customWidth="1"/>
    <col min="12030" max="12030" width="16.375" customWidth="1"/>
    <col min="12031" max="12034" width="12.875" customWidth="1"/>
    <col min="12035" max="12035" width="13.75" customWidth="1"/>
    <col min="12036" max="12037" width="12.875" customWidth="1"/>
    <col min="12038" max="12044" width="13.75" customWidth="1"/>
    <col min="12045" max="12046" width="16.375" customWidth="1"/>
    <col min="12284" max="12284" width="4.375" customWidth="1"/>
    <col min="12285" max="12285" width="26.875" customWidth="1"/>
    <col min="12286" max="12286" width="16.375" customWidth="1"/>
    <col min="12287" max="12290" width="12.875" customWidth="1"/>
    <col min="12291" max="12291" width="13.75" customWidth="1"/>
    <col min="12292" max="12293" width="12.875" customWidth="1"/>
    <col min="12294" max="12300" width="13.75" customWidth="1"/>
    <col min="12301" max="12302" width="16.375" customWidth="1"/>
    <col min="12540" max="12540" width="4.375" customWidth="1"/>
    <col min="12541" max="12541" width="26.875" customWidth="1"/>
    <col min="12542" max="12542" width="16.375" customWidth="1"/>
    <col min="12543" max="12546" width="12.875" customWidth="1"/>
    <col min="12547" max="12547" width="13.75" customWidth="1"/>
    <col min="12548" max="12549" width="12.875" customWidth="1"/>
    <col min="12550" max="12556" width="13.75" customWidth="1"/>
    <col min="12557" max="12558" width="16.375" customWidth="1"/>
    <col min="12796" max="12796" width="4.375" customWidth="1"/>
    <col min="12797" max="12797" width="26.875" customWidth="1"/>
    <col min="12798" max="12798" width="16.375" customWidth="1"/>
    <col min="12799" max="12802" width="12.875" customWidth="1"/>
    <col min="12803" max="12803" width="13.75" customWidth="1"/>
    <col min="12804" max="12805" width="12.875" customWidth="1"/>
    <col min="12806" max="12812" width="13.75" customWidth="1"/>
    <col min="12813" max="12814" width="16.375" customWidth="1"/>
    <col min="13052" max="13052" width="4.375" customWidth="1"/>
    <col min="13053" max="13053" width="26.875" customWidth="1"/>
    <col min="13054" max="13054" width="16.375" customWidth="1"/>
    <col min="13055" max="13058" width="12.875" customWidth="1"/>
    <col min="13059" max="13059" width="13.75" customWidth="1"/>
    <col min="13060" max="13061" width="12.875" customWidth="1"/>
    <col min="13062" max="13068" width="13.75" customWidth="1"/>
    <col min="13069" max="13070" width="16.375" customWidth="1"/>
    <col min="13308" max="13308" width="4.375" customWidth="1"/>
    <col min="13309" max="13309" width="26.875" customWidth="1"/>
    <col min="13310" max="13310" width="16.375" customWidth="1"/>
    <col min="13311" max="13314" width="12.875" customWidth="1"/>
    <col min="13315" max="13315" width="13.75" customWidth="1"/>
    <col min="13316" max="13317" width="12.875" customWidth="1"/>
    <col min="13318" max="13324" width="13.75" customWidth="1"/>
    <col min="13325" max="13326" width="16.375" customWidth="1"/>
    <col min="13564" max="13564" width="4.375" customWidth="1"/>
    <col min="13565" max="13565" width="26.875" customWidth="1"/>
    <col min="13566" max="13566" width="16.375" customWidth="1"/>
    <col min="13567" max="13570" width="12.875" customWidth="1"/>
    <col min="13571" max="13571" width="13.75" customWidth="1"/>
    <col min="13572" max="13573" width="12.875" customWidth="1"/>
    <col min="13574" max="13580" width="13.75" customWidth="1"/>
    <col min="13581" max="13582" width="16.375" customWidth="1"/>
    <col min="13820" max="13820" width="4.375" customWidth="1"/>
    <col min="13821" max="13821" width="26.875" customWidth="1"/>
    <col min="13822" max="13822" width="16.375" customWidth="1"/>
    <col min="13823" max="13826" width="12.875" customWidth="1"/>
    <col min="13827" max="13827" width="13.75" customWidth="1"/>
    <col min="13828" max="13829" width="12.875" customWidth="1"/>
    <col min="13830" max="13836" width="13.75" customWidth="1"/>
    <col min="13837" max="13838" width="16.375" customWidth="1"/>
    <col min="14076" max="14076" width="4.375" customWidth="1"/>
    <col min="14077" max="14077" width="26.875" customWidth="1"/>
    <col min="14078" max="14078" width="16.375" customWidth="1"/>
    <col min="14079" max="14082" width="12.875" customWidth="1"/>
    <col min="14083" max="14083" width="13.75" customWidth="1"/>
    <col min="14084" max="14085" width="12.875" customWidth="1"/>
    <col min="14086" max="14092" width="13.75" customWidth="1"/>
    <col min="14093" max="14094" width="16.375" customWidth="1"/>
    <col min="14332" max="14332" width="4.375" customWidth="1"/>
    <col min="14333" max="14333" width="26.875" customWidth="1"/>
    <col min="14334" max="14334" width="16.375" customWidth="1"/>
    <col min="14335" max="14338" width="12.875" customWidth="1"/>
    <col min="14339" max="14339" width="13.75" customWidth="1"/>
    <col min="14340" max="14341" width="12.875" customWidth="1"/>
    <col min="14342" max="14348" width="13.75" customWidth="1"/>
    <col min="14349" max="14350" width="16.375" customWidth="1"/>
    <col min="14588" max="14588" width="4.375" customWidth="1"/>
    <col min="14589" max="14589" width="26.875" customWidth="1"/>
    <col min="14590" max="14590" width="16.375" customWidth="1"/>
    <col min="14591" max="14594" width="12.875" customWidth="1"/>
    <col min="14595" max="14595" width="13.75" customWidth="1"/>
    <col min="14596" max="14597" width="12.875" customWidth="1"/>
    <col min="14598" max="14604" width="13.75" customWidth="1"/>
    <col min="14605" max="14606" width="16.375" customWidth="1"/>
    <col min="14844" max="14844" width="4.375" customWidth="1"/>
    <col min="14845" max="14845" width="26.875" customWidth="1"/>
    <col min="14846" max="14846" width="16.375" customWidth="1"/>
    <col min="14847" max="14850" width="12.875" customWidth="1"/>
    <col min="14851" max="14851" width="13.75" customWidth="1"/>
    <col min="14852" max="14853" width="12.875" customWidth="1"/>
    <col min="14854" max="14860" width="13.75" customWidth="1"/>
    <col min="14861" max="14862" width="16.375" customWidth="1"/>
    <col min="15100" max="15100" width="4.375" customWidth="1"/>
    <col min="15101" max="15101" width="26.875" customWidth="1"/>
    <col min="15102" max="15102" width="16.375" customWidth="1"/>
    <col min="15103" max="15106" width="12.875" customWidth="1"/>
    <col min="15107" max="15107" width="13.75" customWidth="1"/>
    <col min="15108" max="15109" width="12.875" customWidth="1"/>
    <col min="15110" max="15116" width="13.75" customWidth="1"/>
    <col min="15117" max="15118" width="16.375" customWidth="1"/>
    <col min="15356" max="15356" width="4.375" customWidth="1"/>
    <col min="15357" max="15357" width="26.875" customWidth="1"/>
    <col min="15358" max="15358" width="16.375" customWidth="1"/>
    <col min="15359" max="15362" width="12.875" customWidth="1"/>
    <col min="15363" max="15363" width="13.75" customWidth="1"/>
    <col min="15364" max="15365" width="12.875" customWidth="1"/>
    <col min="15366" max="15372" width="13.75" customWidth="1"/>
    <col min="15373" max="15374" width="16.375" customWidth="1"/>
    <col min="15612" max="15612" width="4.375" customWidth="1"/>
    <col min="15613" max="15613" width="26.875" customWidth="1"/>
    <col min="15614" max="15614" width="16.375" customWidth="1"/>
    <col min="15615" max="15618" width="12.875" customWidth="1"/>
    <col min="15619" max="15619" width="13.75" customWidth="1"/>
    <col min="15620" max="15621" width="12.875" customWidth="1"/>
    <col min="15622" max="15628" width="13.75" customWidth="1"/>
    <col min="15629" max="15630" width="16.375" customWidth="1"/>
    <col min="15868" max="15868" width="4.375" customWidth="1"/>
    <col min="15869" max="15869" width="26.875" customWidth="1"/>
    <col min="15870" max="15870" width="16.375" customWidth="1"/>
    <col min="15871" max="15874" width="12.875" customWidth="1"/>
    <col min="15875" max="15875" width="13.75" customWidth="1"/>
    <col min="15876" max="15877" width="12.875" customWidth="1"/>
    <col min="15878" max="15884" width="13.75" customWidth="1"/>
    <col min="15885" max="15886" width="16.375" customWidth="1"/>
    <col min="16124" max="16124" width="4.375" customWidth="1"/>
    <col min="16125" max="16125" width="26.875" customWidth="1"/>
    <col min="16126" max="16126" width="16.375" customWidth="1"/>
    <col min="16127" max="16130" width="12.875" customWidth="1"/>
    <col min="16131" max="16131" width="13.75" customWidth="1"/>
    <col min="16132" max="16133" width="12.875" customWidth="1"/>
    <col min="16134" max="16140" width="13.75" customWidth="1"/>
    <col min="16141" max="16142" width="16.375" customWidth="1"/>
  </cols>
  <sheetData>
    <row r="3" spans="2:14" ht="21" x14ac:dyDescent="0.2">
      <c r="B3" s="259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</row>
    <row r="4" spans="2:14" ht="18.75" x14ac:dyDescent="0.3">
      <c r="B4" s="261" t="s">
        <v>170</v>
      </c>
      <c r="F4" s="262"/>
      <c r="G4" s="262"/>
      <c r="H4" s="262"/>
      <c r="I4" s="262"/>
      <c r="J4" s="262"/>
      <c r="K4" s="262"/>
      <c r="L4" s="262"/>
      <c r="M4" s="262"/>
    </row>
    <row r="5" spans="2:14" ht="15" thickBot="1" x14ac:dyDescent="0.25"/>
    <row r="6" spans="2:14" ht="28.5" x14ac:dyDescent="0.2">
      <c r="B6" s="440"/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441"/>
      <c r="N6" s="442"/>
    </row>
    <row r="7" spans="2:14" ht="15.75" x14ac:dyDescent="0.2">
      <c r="B7" s="263"/>
      <c r="C7" s="264" t="s">
        <v>105</v>
      </c>
      <c r="D7" s="264" t="s">
        <v>205</v>
      </c>
      <c r="E7" s="264" t="s">
        <v>206</v>
      </c>
      <c r="F7" s="264">
        <v>44835</v>
      </c>
      <c r="G7" s="264">
        <v>44866</v>
      </c>
      <c r="H7" s="264">
        <v>44896</v>
      </c>
      <c r="I7" s="264">
        <v>44927</v>
      </c>
      <c r="J7" s="264">
        <v>44958</v>
      </c>
      <c r="K7" s="264">
        <v>44986</v>
      </c>
      <c r="L7" s="264">
        <v>45017</v>
      </c>
      <c r="M7" s="264" t="s">
        <v>106</v>
      </c>
      <c r="N7" s="265" t="s">
        <v>16</v>
      </c>
    </row>
    <row r="8" spans="2:14" ht="15.75" x14ac:dyDescent="0.2">
      <c r="B8" s="263" t="s">
        <v>168</v>
      </c>
      <c r="C8" s="266"/>
      <c r="D8" s="267"/>
      <c r="E8" s="267"/>
      <c r="F8" s="267"/>
      <c r="G8" s="267"/>
      <c r="H8" s="267"/>
      <c r="I8" s="267"/>
      <c r="J8" s="267"/>
      <c r="K8" s="267"/>
      <c r="L8" s="267"/>
      <c r="M8" s="266"/>
      <c r="N8" s="268"/>
    </row>
    <row r="9" spans="2:14" ht="15.75" x14ac:dyDescent="0.2">
      <c r="B9" s="269" t="s">
        <v>169</v>
      </c>
      <c r="C9" s="270">
        <v>3673953.36</v>
      </c>
      <c r="D9" s="305">
        <v>306162.78000000003</v>
      </c>
      <c r="E9" s="305">
        <v>306162.78000000003</v>
      </c>
      <c r="F9" s="306">
        <v>0</v>
      </c>
      <c r="G9" s="306">
        <v>15694.22</v>
      </c>
      <c r="H9" s="306">
        <v>84130.17</v>
      </c>
      <c r="I9" s="306">
        <v>29590.1</v>
      </c>
      <c r="J9" s="306">
        <v>0</v>
      </c>
      <c r="K9" s="306">
        <v>67007.27</v>
      </c>
      <c r="L9" s="306">
        <v>0</v>
      </c>
      <c r="M9" s="271">
        <f t="shared" ref="M9:M16" si="0">SUM(F9:L9)</f>
        <v>196421.76000000001</v>
      </c>
      <c r="N9" s="272">
        <f>D9+E9-M9</f>
        <v>415903.80000000005</v>
      </c>
    </row>
    <row r="10" spans="2:14" ht="15.75" x14ac:dyDescent="0.2">
      <c r="B10" s="269" t="s">
        <v>171</v>
      </c>
      <c r="C10" s="270">
        <v>330655.8</v>
      </c>
      <c r="D10" s="305">
        <v>27554.65</v>
      </c>
      <c r="E10" s="305">
        <v>27554.65</v>
      </c>
      <c r="F10" s="306">
        <v>0</v>
      </c>
      <c r="G10" s="306">
        <v>1481.09</v>
      </c>
      <c r="H10" s="306">
        <v>4296.74</v>
      </c>
      <c r="I10" s="306">
        <v>10746.6</v>
      </c>
      <c r="J10" s="306">
        <v>12329.13</v>
      </c>
      <c r="K10" s="306">
        <v>6528.39</v>
      </c>
      <c r="L10" s="306">
        <v>7245.8</v>
      </c>
      <c r="M10" s="271">
        <f t="shared" si="0"/>
        <v>42627.75</v>
      </c>
      <c r="N10" s="272">
        <f t="shared" ref="N10:N16" si="1">D10+E10-M10</f>
        <v>12481.550000000003</v>
      </c>
    </row>
    <row r="11" spans="2:14" ht="15.75" x14ac:dyDescent="0.2">
      <c r="B11" s="269" t="s">
        <v>172</v>
      </c>
      <c r="C11" s="270">
        <v>1167214.98</v>
      </c>
      <c r="D11" s="305">
        <v>97267.92</v>
      </c>
      <c r="E11" s="305">
        <v>97267.92</v>
      </c>
      <c r="F11" s="306">
        <v>0</v>
      </c>
      <c r="G11" s="306">
        <v>1748.75</v>
      </c>
      <c r="H11" s="306">
        <v>30480.92</v>
      </c>
      <c r="I11" s="306">
        <v>7018.05</v>
      </c>
      <c r="J11" s="306">
        <v>4713.33</v>
      </c>
      <c r="K11" s="306">
        <v>0</v>
      </c>
      <c r="L11" s="306">
        <v>8477.9699999999993</v>
      </c>
      <c r="M11" s="271">
        <f t="shared" si="0"/>
        <v>52439.020000000004</v>
      </c>
      <c r="N11" s="272">
        <f t="shared" si="1"/>
        <v>142096.82</v>
      </c>
    </row>
    <row r="12" spans="2:14" ht="15.75" x14ac:dyDescent="0.2">
      <c r="B12" s="269" t="s">
        <v>173</v>
      </c>
      <c r="C12" s="270">
        <v>1223164.8</v>
      </c>
      <c r="D12" s="305">
        <v>101930.4</v>
      </c>
      <c r="E12" s="305">
        <v>101930.4</v>
      </c>
      <c r="F12" s="306">
        <v>0</v>
      </c>
      <c r="G12" s="306">
        <v>8832.1200000000008</v>
      </c>
      <c r="H12" s="306">
        <v>5573.28</v>
      </c>
      <c r="I12" s="306">
        <v>5355.04</v>
      </c>
      <c r="J12" s="306">
        <v>1968.39</v>
      </c>
      <c r="K12" s="306">
        <v>16550.07</v>
      </c>
      <c r="L12" s="306">
        <v>6998.2</v>
      </c>
      <c r="M12" s="271">
        <f t="shared" si="0"/>
        <v>45277.1</v>
      </c>
      <c r="N12" s="272">
        <f t="shared" si="1"/>
        <v>158583.69999999998</v>
      </c>
    </row>
    <row r="13" spans="2:14" ht="15.75" x14ac:dyDescent="0.2">
      <c r="B13" s="273" t="s">
        <v>174</v>
      </c>
      <c r="C13" s="270">
        <v>895680</v>
      </c>
      <c r="D13" s="305">
        <v>74640</v>
      </c>
      <c r="E13" s="305">
        <v>74640</v>
      </c>
      <c r="F13" s="306">
        <v>0</v>
      </c>
      <c r="G13" s="306">
        <v>0</v>
      </c>
      <c r="H13" s="306">
        <v>0</v>
      </c>
      <c r="I13" s="306">
        <v>24880</v>
      </c>
      <c r="J13" s="306">
        <v>74640</v>
      </c>
      <c r="K13" s="306">
        <v>0</v>
      </c>
      <c r="L13" s="306">
        <v>37320</v>
      </c>
      <c r="M13" s="271">
        <f t="shared" si="0"/>
        <v>136840</v>
      </c>
      <c r="N13" s="272">
        <f t="shared" si="1"/>
        <v>12440</v>
      </c>
    </row>
    <row r="14" spans="2:14" ht="15.75" x14ac:dyDescent="0.2">
      <c r="B14" s="273" t="s">
        <v>207</v>
      </c>
      <c r="C14" s="270">
        <v>32560</v>
      </c>
      <c r="D14" s="305">
        <v>2713.33</v>
      </c>
      <c r="E14" s="305">
        <v>2713.33</v>
      </c>
      <c r="F14" s="306">
        <v>0</v>
      </c>
      <c r="G14" s="306">
        <v>0</v>
      </c>
      <c r="H14" s="306">
        <v>0</v>
      </c>
      <c r="I14" s="306">
        <v>0</v>
      </c>
      <c r="J14" s="306">
        <v>0</v>
      </c>
      <c r="K14" s="306">
        <v>0</v>
      </c>
      <c r="L14" s="306">
        <v>0</v>
      </c>
      <c r="M14" s="271">
        <f t="shared" si="0"/>
        <v>0</v>
      </c>
      <c r="N14" s="272">
        <f t="shared" si="1"/>
        <v>5426.66</v>
      </c>
    </row>
    <row r="15" spans="2:14" ht="15.75" x14ac:dyDescent="0.2">
      <c r="B15" s="269" t="s">
        <v>175</v>
      </c>
      <c r="C15" s="270">
        <v>196055.04000000001</v>
      </c>
      <c r="D15" s="305">
        <v>16337.92</v>
      </c>
      <c r="E15" s="305">
        <v>16337.92</v>
      </c>
      <c r="F15" s="306">
        <v>0</v>
      </c>
      <c r="G15" s="306">
        <v>10839.05</v>
      </c>
      <c r="H15" s="306">
        <v>5839.05</v>
      </c>
      <c r="I15" s="306">
        <v>0</v>
      </c>
      <c r="J15" s="306">
        <v>13000</v>
      </c>
      <c r="K15" s="306">
        <v>8000</v>
      </c>
      <c r="L15" s="306">
        <v>3380</v>
      </c>
      <c r="M15" s="271">
        <f t="shared" si="0"/>
        <v>41058.1</v>
      </c>
      <c r="N15" s="272">
        <f t="shared" si="1"/>
        <v>-8382.2599999999984</v>
      </c>
    </row>
    <row r="16" spans="2:14" ht="15.75" x14ac:dyDescent="0.2">
      <c r="B16" s="269" t="s">
        <v>176</v>
      </c>
      <c r="C16" s="270">
        <v>481272.1</v>
      </c>
      <c r="D16" s="305">
        <v>139778.94</v>
      </c>
      <c r="E16" s="305">
        <v>31044.83</v>
      </c>
      <c r="F16" s="306">
        <v>0</v>
      </c>
      <c r="G16" s="306">
        <v>39921.660000000003</v>
      </c>
      <c r="H16" s="306">
        <v>931.96</v>
      </c>
      <c r="I16" s="306">
        <v>1138.2</v>
      </c>
      <c r="J16" s="306">
        <v>3639.25</v>
      </c>
      <c r="K16" s="306">
        <v>0</v>
      </c>
      <c r="L16" s="306">
        <v>447.08</v>
      </c>
      <c r="M16" s="271">
        <f t="shared" si="0"/>
        <v>46078.15</v>
      </c>
      <c r="N16" s="272">
        <f t="shared" si="1"/>
        <v>124745.62000000002</v>
      </c>
    </row>
    <row r="17" spans="2:14" ht="16.5" thickBot="1" x14ac:dyDescent="0.25">
      <c r="B17" s="274" t="s">
        <v>20</v>
      </c>
      <c r="C17" s="275">
        <f t="shared" ref="C17:M17" si="2">SUM(C9:C16)</f>
        <v>8000556.0799999991</v>
      </c>
      <c r="D17" s="275">
        <f>SUM(D9:D16)</f>
        <v>766385.94</v>
      </c>
      <c r="E17" s="275">
        <f>SUM(E9:E16)</f>
        <v>657651.82999999996</v>
      </c>
      <c r="F17" s="276">
        <f t="shared" si="2"/>
        <v>0</v>
      </c>
      <c r="G17" s="276">
        <f t="shared" si="2"/>
        <v>78516.89</v>
      </c>
      <c r="H17" s="276">
        <f t="shared" si="2"/>
        <v>131252.12</v>
      </c>
      <c r="I17" s="276">
        <f t="shared" si="2"/>
        <v>78727.990000000005</v>
      </c>
      <c r="J17" s="276">
        <f t="shared" si="2"/>
        <v>110290.1</v>
      </c>
      <c r="K17" s="276">
        <f t="shared" ref="K17" si="3">SUM(K9:K16)</f>
        <v>98085.73000000001</v>
      </c>
      <c r="L17" s="276">
        <f t="shared" si="2"/>
        <v>63869.05</v>
      </c>
      <c r="M17" s="277">
        <f t="shared" si="2"/>
        <v>560741.88</v>
      </c>
      <c r="N17" s="272">
        <f>D17+E17-M17</f>
        <v>863295.89</v>
      </c>
    </row>
  </sheetData>
  <mergeCells count="1">
    <mergeCell ref="B6:N6"/>
  </mergeCells>
  <pageMargins left="0.511811024" right="0.511811024" top="0.78740157499999996" bottom="0.78740157499999996" header="0.31496062000000002" footer="0.31496062000000002"/>
  <ignoredErrors>
    <ignoredError sqref="M9:M16" formulaRange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AC71"/>
  <sheetViews>
    <sheetView topLeftCell="A13" zoomScale="115" zoomScaleNormal="115" workbookViewId="0">
      <selection activeCell="G24" sqref="G24"/>
    </sheetView>
  </sheetViews>
  <sheetFormatPr defaultRowHeight="12.75" x14ac:dyDescent="0.2"/>
  <cols>
    <col min="1" max="1" width="3.375" style="23" customWidth="1"/>
    <col min="2" max="2" width="15.625" style="23" customWidth="1"/>
    <col min="3" max="3" width="17.5" style="23" customWidth="1"/>
    <col min="4" max="4" width="24.25" style="23" customWidth="1"/>
    <col min="5" max="6" width="18.125" style="23" customWidth="1"/>
    <col min="7" max="7" width="26" style="32" customWidth="1"/>
    <col min="8" max="253" width="9" style="23"/>
    <col min="254" max="254" width="15.625" style="23" customWidth="1"/>
    <col min="255" max="255" width="17.5" style="23" customWidth="1"/>
    <col min="256" max="256" width="24.25" style="23" customWidth="1"/>
    <col min="257" max="258" width="18.125" style="23" customWidth="1"/>
    <col min="259" max="259" width="13.875" style="23" bestFit="1" customWidth="1"/>
    <col min="260" max="509" width="9" style="23"/>
    <col min="510" max="510" width="15.625" style="23" customWidth="1"/>
    <col min="511" max="511" width="17.5" style="23" customWidth="1"/>
    <col min="512" max="512" width="24.25" style="23" customWidth="1"/>
    <col min="513" max="514" width="18.125" style="23" customWidth="1"/>
    <col min="515" max="515" width="13.875" style="23" bestFit="1" customWidth="1"/>
    <col min="516" max="765" width="9" style="23"/>
    <col min="766" max="766" width="15.625" style="23" customWidth="1"/>
    <col min="767" max="767" width="17.5" style="23" customWidth="1"/>
    <col min="768" max="768" width="24.25" style="23" customWidth="1"/>
    <col min="769" max="770" width="18.125" style="23" customWidth="1"/>
    <col min="771" max="771" width="13.875" style="23" bestFit="1" customWidth="1"/>
    <col min="772" max="1021" width="9" style="23"/>
    <col min="1022" max="1022" width="15.625" style="23" customWidth="1"/>
    <col min="1023" max="1023" width="17.5" style="23" customWidth="1"/>
    <col min="1024" max="1024" width="24.25" style="23" customWidth="1"/>
    <col min="1025" max="1026" width="18.125" style="23" customWidth="1"/>
    <col min="1027" max="1027" width="13.875" style="23" bestFit="1" customWidth="1"/>
    <col min="1028" max="1277" width="9" style="23"/>
    <col min="1278" max="1278" width="15.625" style="23" customWidth="1"/>
    <col min="1279" max="1279" width="17.5" style="23" customWidth="1"/>
    <col min="1280" max="1280" width="24.25" style="23" customWidth="1"/>
    <col min="1281" max="1282" width="18.125" style="23" customWidth="1"/>
    <col min="1283" max="1283" width="13.875" style="23" bestFit="1" customWidth="1"/>
    <col min="1284" max="1533" width="9" style="23"/>
    <col min="1534" max="1534" width="15.625" style="23" customWidth="1"/>
    <col min="1535" max="1535" width="17.5" style="23" customWidth="1"/>
    <col min="1536" max="1536" width="24.25" style="23" customWidth="1"/>
    <col min="1537" max="1538" width="18.125" style="23" customWidth="1"/>
    <col min="1539" max="1539" width="13.875" style="23" bestFit="1" customWidth="1"/>
    <col min="1540" max="1789" width="9" style="23"/>
    <col min="1790" max="1790" width="15.625" style="23" customWidth="1"/>
    <col min="1791" max="1791" width="17.5" style="23" customWidth="1"/>
    <col min="1792" max="1792" width="24.25" style="23" customWidth="1"/>
    <col min="1793" max="1794" width="18.125" style="23" customWidth="1"/>
    <col min="1795" max="1795" width="13.875" style="23" bestFit="1" customWidth="1"/>
    <col min="1796" max="2045" width="9" style="23"/>
    <col min="2046" max="2046" width="15.625" style="23" customWidth="1"/>
    <col min="2047" max="2047" width="17.5" style="23" customWidth="1"/>
    <col min="2048" max="2048" width="24.25" style="23" customWidth="1"/>
    <col min="2049" max="2050" width="18.125" style="23" customWidth="1"/>
    <col min="2051" max="2051" width="13.875" style="23" bestFit="1" customWidth="1"/>
    <col min="2052" max="2301" width="9" style="23"/>
    <col min="2302" max="2302" width="15.625" style="23" customWidth="1"/>
    <col min="2303" max="2303" width="17.5" style="23" customWidth="1"/>
    <col min="2304" max="2304" width="24.25" style="23" customWidth="1"/>
    <col min="2305" max="2306" width="18.125" style="23" customWidth="1"/>
    <col min="2307" max="2307" width="13.875" style="23" bestFit="1" customWidth="1"/>
    <col min="2308" max="2557" width="9" style="23"/>
    <col min="2558" max="2558" width="15.625" style="23" customWidth="1"/>
    <col min="2559" max="2559" width="17.5" style="23" customWidth="1"/>
    <col min="2560" max="2560" width="24.25" style="23" customWidth="1"/>
    <col min="2561" max="2562" width="18.125" style="23" customWidth="1"/>
    <col min="2563" max="2563" width="13.875" style="23" bestFit="1" customWidth="1"/>
    <col min="2564" max="2813" width="9" style="23"/>
    <col min="2814" max="2814" width="15.625" style="23" customWidth="1"/>
    <col min="2815" max="2815" width="17.5" style="23" customWidth="1"/>
    <col min="2816" max="2816" width="24.25" style="23" customWidth="1"/>
    <col min="2817" max="2818" width="18.125" style="23" customWidth="1"/>
    <col min="2819" max="2819" width="13.875" style="23" bestFit="1" customWidth="1"/>
    <col min="2820" max="3069" width="9" style="23"/>
    <col min="3070" max="3070" width="15.625" style="23" customWidth="1"/>
    <col min="3071" max="3071" width="17.5" style="23" customWidth="1"/>
    <col min="3072" max="3072" width="24.25" style="23" customWidth="1"/>
    <col min="3073" max="3074" width="18.125" style="23" customWidth="1"/>
    <col min="3075" max="3075" width="13.875" style="23" bestFit="1" customWidth="1"/>
    <col min="3076" max="3325" width="9" style="23"/>
    <col min="3326" max="3326" width="15.625" style="23" customWidth="1"/>
    <col min="3327" max="3327" width="17.5" style="23" customWidth="1"/>
    <col min="3328" max="3328" width="24.25" style="23" customWidth="1"/>
    <col min="3329" max="3330" width="18.125" style="23" customWidth="1"/>
    <col min="3331" max="3331" width="13.875" style="23" bestFit="1" customWidth="1"/>
    <col min="3332" max="3581" width="9" style="23"/>
    <col min="3582" max="3582" width="15.625" style="23" customWidth="1"/>
    <col min="3583" max="3583" width="17.5" style="23" customWidth="1"/>
    <col min="3584" max="3584" width="24.25" style="23" customWidth="1"/>
    <col min="3585" max="3586" width="18.125" style="23" customWidth="1"/>
    <col min="3587" max="3587" width="13.875" style="23" bestFit="1" customWidth="1"/>
    <col min="3588" max="3837" width="9" style="23"/>
    <col min="3838" max="3838" width="15.625" style="23" customWidth="1"/>
    <col min="3839" max="3839" width="17.5" style="23" customWidth="1"/>
    <col min="3840" max="3840" width="24.25" style="23" customWidth="1"/>
    <col min="3841" max="3842" width="18.125" style="23" customWidth="1"/>
    <col min="3843" max="3843" width="13.875" style="23" bestFit="1" customWidth="1"/>
    <col min="3844" max="4093" width="9" style="23"/>
    <col min="4094" max="4094" width="15.625" style="23" customWidth="1"/>
    <col min="4095" max="4095" width="17.5" style="23" customWidth="1"/>
    <col min="4096" max="4096" width="24.25" style="23" customWidth="1"/>
    <col min="4097" max="4098" width="18.125" style="23" customWidth="1"/>
    <col min="4099" max="4099" width="13.875" style="23" bestFit="1" customWidth="1"/>
    <col min="4100" max="4349" width="9" style="23"/>
    <col min="4350" max="4350" width="15.625" style="23" customWidth="1"/>
    <col min="4351" max="4351" width="17.5" style="23" customWidth="1"/>
    <col min="4352" max="4352" width="24.25" style="23" customWidth="1"/>
    <col min="4353" max="4354" width="18.125" style="23" customWidth="1"/>
    <col min="4355" max="4355" width="13.875" style="23" bestFit="1" customWidth="1"/>
    <col min="4356" max="4605" width="9" style="23"/>
    <col min="4606" max="4606" width="15.625" style="23" customWidth="1"/>
    <col min="4607" max="4607" width="17.5" style="23" customWidth="1"/>
    <col min="4608" max="4608" width="24.25" style="23" customWidth="1"/>
    <col min="4609" max="4610" width="18.125" style="23" customWidth="1"/>
    <col min="4611" max="4611" width="13.875" style="23" bestFit="1" customWidth="1"/>
    <col min="4612" max="4861" width="9" style="23"/>
    <col min="4862" max="4862" width="15.625" style="23" customWidth="1"/>
    <col min="4863" max="4863" width="17.5" style="23" customWidth="1"/>
    <col min="4864" max="4864" width="24.25" style="23" customWidth="1"/>
    <col min="4865" max="4866" width="18.125" style="23" customWidth="1"/>
    <col min="4867" max="4867" width="13.875" style="23" bestFit="1" customWidth="1"/>
    <col min="4868" max="5117" width="9" style="23"/>
    <col min="5118" max="5118" width="15.625" style="23" customWidth="1"/>
    <col min="5119" max="5119" width="17.5" style="23" customWidth="1"/>
    <col min="5120" max="5120" width="24.25" style="23" customWidth="1"/>
    <col min="5121" max="5122" width="18.125" style="23" customWidth="1"/>
    <col min="5123" max="5123" width="13.875" style="23" bestFit="1" customWidth="1"/>
    <col min="5124" max="5373" width="9" style="23"/>
    <col min="5374" max="5374" width="15.625" style="23" customWidth="1"/>
    <col min="5375" max="5375" width="17.5" style="23" customWidth="1"/>
    <col min="5376" max="5376" width="24.25" style="23" customWidth="1"/>
    <col min="5377" max="5378" width="18.125" style="23" customWidth="1"/>
    <col min="5379" max="5379" width="13.875" style="23" bestFit="1" customWidth="1"/>
    <col min="5380" max="5629" width="9" style="23"/>
    <col min="5630" max="5630" width="15.625" style="23" customWidth="1"/>
    <col min="5631" max="5631" width="17.5" style="23" customWidth="1"/>
    <col min="5632" max="5632" width="24.25" style="23" customWidth="1"/>
    <col min="5633" max="5634" width="18.125" style="23" customWidth="1"/>
    <col min="5635" max="5635" width="13.875" style="23" bestFit="1" customWidth="1"/>
    <col min="5636" max="5885" width="9" style="23"/>
    <col min="5886" max="5886" width="15.625" style="23" customWidth="1"/>
    <col min="5887" max="5887" width="17.5" style="23" customWidth="1"/>
    <col min="5888" max="5888" width="24.25" style="23" customWidth="1"/>
    <col min="5889" max="5890" width="18.125" style="23" customWidth="1"/>
    <col min="5891" max="5891" width="13.875" style="23" bestFit="1" customWidth="1"/>
    <col min="5892" max="6141" width="9" style="23"/>
    <col min="6142" max="6142" width="15.625" style="23" customWidth="1"/>
    <col min="6143" max="6143" width="17.5" style="23" customWidth="1"/>
    <col min="6144" max="6144" width="24.25" style="23" customWidth="1"/>
    <col min="6145" max="6146" width="18.125" style="23" customWidth="1"/>
    <col min="6147" max="6147" width="13.875" style="23" bestFit="1" customWidth="1"/>
    <col min="6148" max="6397" width="9" style="23"/>
    <col min="6398" max="6398" width="15.625" style="23" customWidth="1"/>
    <col min="6399" max="6399" width="17.5" style="23" customWidth="1"/>
    <col min="6400" max="6400" width="24.25" style="23" customWidth="1"/>
    <col min="6401" max="6402" width="18.125" style="23" customWidth="1"/>
    <col min="6403" max="6403" width="13.875" style="23" bestFit="1" customWidth="1"/>
    <col min="6404" max="6653" width="9" style="23"/>
    <col min="6654" max="6654" width="15.625" style="23" customWidth="1"/>
    <col min="6655" max="6655" width="17.5" style="23" customWidth="1"/>
    <col min="6656" max="6656" width="24.25" style="23" customWidth="1"/>
    <col min="6657" max="6658" width="18.125" style="23" customWidth="1"/>
    <col min="6659" max="6659" width="13.875" style="23" bestFit="1" customWidth="1"/>
    <col min="6660" max="6909" width="9" style="23"/>
    <col min="6910" max="6910" width="15.625" style="23" customWidth="1"/>
    <col min="6911" max="6911" width="17.5" style="23" customWidth="1"/>
    <col min="6912" max="6912" width="24.25" style="23" customWidth="1"/>
    <col min="6913" max="6914" width="18.125" style="23" customWidth="1"/>
    <col min="6915" max="6915" width="13.875" style="23" bestFit="1" customWidth="1"/>
    <col min="6916" max="7165" width="9" style="23"/>
    <col min="7166" max="7166" width="15.625" style="23" customWidth="1"/>
    <col min="7167" max="7167" width="17.5" style="23" customWidth="1"/>
    <col min="7168" max="7168" width="24.25" style="23" customWidth="1"/>
    <col min="7169" max="7170" width="18.125" style="23" customWidth="1"/>
    <col min="7171" max="7171" width="13.875" style="23" bestFit="1" customWidth="1"/>
    <col min="7172" max="7421" width="9" style="23"/>
    <col min="7422" max="7422" width="15.625" style="23" customWidth="1"/>
    <col min="7423" max="7423" width="17.5" style="23" customWidth="1"/>
    <col min="7424" max="7424" width="24.25" style="23" customWidth="1"/>
    <col min="7425" max="7426" width="18.125" style="23" customWidth="1"/>
    <col min="7427" max="7427" width="13.875" style="23" bestFit="1" customWidth="1"/>
    <col min="7428" max="7677" width="9" style="23"/>
    <col min="7678" max="7678" width="15.625" style="23" customWidth="1"/>
    <col min="7679" max="7679" width="17.5" style="23" customWidth="1"/>
    <col min="7680" max="7680" width="24.25" style="23" customWidth="1"/>
    <col min="7681" max="7682" width="18.125" style="23" customWidth="1"/>
    <col min="7683" max="7683" width="13.875" style="23" bestFit="1" customWidth="1"/>
    <col min="7684" max="7933" width="9" style="23"/>
    <col min="7934" max="7934" width="15.625" style="23" customWidth="1"/>
    <col min="7935" max="7935" width="17.5" style="23" customWidth="1"/>
    <col min="7936" max="7936" width="24.25" style="23" customWidth="1"/>
    <col min="7937" max="7938" width="18.125" style="23" customWidth="1"/>
    <col min="7939" max="7939" width="13.875" style="23" bestFit="1" customWidth="1"/>
    <col min="7940" max="8189" width="9" style="23"/>
    <col min="8190" max="8190" width="15.625" style="23" customWidth="1"/>
    <col min="8191" max="8191" width="17.5" style="23" customWidth="1"/>
    <col min="8192" max="8192" width="24.25" style="23" customWidth="1"/>
    <col min="8193" max="8194" width="18.125" style="23" customWidth="1"/>
    <col min="8195" max="8195" width="13.875" style="23" bestFit="1" customWidth="1"/>
    <col min="8196" max="8445" width="9" style="23"/>
    <col min="8446" max="8446" width="15.625" style="23" customWidth="1"/>
    <col min="8447" max="8447" width="17.5" style="23" customWidth="1"/>
    <col min="8448" max="8448" width="24.25" style="23" customWidth="1"/>
    <col min="8449" max="8450" width="18.125" style="23" customWidth="1"/>
    <col min="8451" max="8451" width="13.875" style="23" bestFit="1" customWidth="1"/>
    <col min="8452" max="8701" width="9" style="23"/>
    <col min="8702" max="8702" width="15.625" style="23" customWidth="1"/>
    <col min="8703" max="8703" width="17.5" style="23" customWidth="1"/>
    <col min="8704" max="8704" width="24.25" style="23" customWidth="1"/>
    <col min="8705" max="8706" width="18.125" style="23" customWidth="1"/>
    <col min="8707" max="8707" width="13.875" style="23" bestFit="1" customWidth="1"/>
    <col min="8708" max="8957" width="9" style="23"/>
    <col min="8958" max="8958" width="15.625" style="23" customWidth="1"/>
    <col min="8959" max="8959" width="17.5" style="23" customWidth="1"/>
    <col min="8960" max="8960" width="24.25" style="23" customWidth="1"/>
    <col min="8961" max="8962" width="18.125" style="23" customWidth="1"/>
    <col min="8963" max="8963" width="13.875" style="23" bestFit="1" customWidth="1"/>
    <col min="8964" max="9213" width="9" style="23"/>
    <col min="9214" max="9214" width="15.625" style="23" customWidth="1"/>
    <col min="9215" max="9215" width="17.5" style="23" customWidth="1"/>
    <col min="9216" max="9216" width="24.25" style="23" customWidth="1"/>
    <col min="9217" max="9218" width="18.125" style="23" customWidth="1"/>
    <col min="9219" max="9219" width="13.875" style="23" bestFit="1" customWidth="1"/>
    <col min="9220" max="9469" width="9" style="23"/>
    <col min="9470" max="9470" width="15.625" style="23" customWidth="1"/>
    <col min="9471" max="9471" width="17.5" style="23" customWidth="1"/>
    <col min="9472" max="9472" width="24.25" style="23" customWidth="1"/>
    <col min="9473" max="9474" width="18.125" style="23" customWidth="1"/>
    <col min="9475" max="9475" width="13.875" style="23" bestFit="1" customWidth="1"/>
    <col min="9476" max="9725" width="9" style="23"/>
    <col min="9726" max="9726" width="15.625" style="23" customWidth="1"/>
    <col min="9727" max="9727" width="17.5" style="23" customWidth="1"/>
    <col min="9728" max="9728" width="24.25" style="23" customWidth="1"/>
    <col min="9729" max="9730" width="18.125" style="23" customWidth="1"/>
    <col min="9731" max="9731" width="13.875" style="23" bestFit="1" customWidth="1"/>
    <col min="9732" max="9981" width="9" style="23"/>
    <col min="9982" max="9982" width="15.625" style="23" customWidth="1"/>
    <col min="9983" max="9983" width="17.5" style="23" customWidth="1"/>
    <col min="9984" max="9984" width="24.25" style="23" customWidth="1"/>
    <col min="9985" max="9986" width="18.125" style="23" customWidth="1"/>
    <col min="9987" max="9987" width="13.875" style="23" bestFit="1" customWidth="1"/>
    <col min="9988" max="10237" width="9" style="23"/>
    <col min="10238" max="10238" width="15.625" style="23" customWidth="1"/>
    <col min="10239" max="10239" width="17.5" style="23" customWidth="1"/>
    <col min="10240" max="10240" width="24.25" style="23" customWidth="1"/>
    <col min="10241" max="10242" width="18.125" style="23" customWidth="1"/>
    <col min="10243" max="10243" width="13.875" style="23" bestFit="1" customWidth="1"/>
    <col min="10244" max="10493" width="9" style="23"/>
    <col min="10494" max="10494" width="15.625" style="23" customWidth="1"/>
    <col min="10495" max="10495" width="17.5" style="23" customWidth="1"/>
    <col min="10496" max="10496" width="24.25" style="23" customWidth="1"/>
    <col min="10497" max="10498" width="18.125" style="23" customWidth="1"/>
    <col min="10499" max="10499" width="13.875" style="23" bestFit="1" customWidth="1"/>
    <col min="10500" max="10749" width="9" style="23"/>
    <col min="10750" max="10750" width="15.625" style="23" customWidth="1"/>
    <col min="10751" max="10751" width="17.5" style="23" customWidth="1"/>
    <col min="10752" max="10752" width="24.25" style="23" customWidth="1"/>
    <col min="10753" max="10754" width="18.125" style="23" customWidth="1"/>
    <col min="10755" max="10755" width="13.875" style="23" bestFit="1" customWidth="1"/>
    <col min="10756" max="11005" width="9" style="23"/>
    <col min="11006" max="11006" width="15.625" style="23" customWidth="1"/>
    <col min="11007" max="11007" width="17.5" style="23" customWidth="1"/>
    <col min="11008" max="11008" width="24.25" style="23" customWidth="1"/>
    <col min="11009" max="11010" width="18.125" style="23" customWidth="1"/>
    <col min="11011" max="11011" width="13.875" style="23" bestFit="1" customWidth="1"/>
    <col min="11012" max="11261" width="9" style="23"/>
    <col min="11262" max="11262" width="15.625" style="23" customWidth="1"/>
    <col min="11263" max="11263" width="17.5" style="23" customWidth="1"/>
    <col min="11264" max="11264" width="24.25" style="23" customWidth="1"/>
    <col min="11265" max="11266" width="18.125" style="23" customWidth="1"/>
    <col min="11267" max="11267" width="13.875" style="23" bestFit="1" customWidth="1"/>
    <col min="11268" max="11517" width="9" style="23"/>
    <col min="11518" max="11518" width="15.625" style="23" customWidth="1"/>
    <col min="11519" max="11519" width="17.5" style="23" customWidth="1"/>
    <col min="11520" max="11520" width="24.25" style="23" customWidth="1"/>
    <col min="11521" max="11522" width="18.125" style="23" customWidth="1"/>
    <col min="11523" max="11523" width="13.875" style="23" bestFit="1" customWidth="1"/>
    <col min="11524" max="11773" width="9" style="23"/>
    <col min="11774" max="11774" width="15.625" style="23" customWidth="1"/>
    <col min="11775" max="11775" width="17.5" style="23" customWidth="1"/>
    <col min="11776" max="11776" width="24.25" style="23" customWidth="1"/>
    <col min="11777" max="11778" width="18.125" style="23" customWidth="1"/>
    <col min="11779" max="11779" width="13.875" style="23" bestFit="1" customWidth="1"/>
    <col min="11780" max="12029" width="9" style="23"/>
    <col min="12030" max="12030" width="15.625" style="23" customWidth="1"/>
    <col min="12031" max="12031" width="17.5" style="23" customWidth="1"/>
    <col min="12032" max="12032" width="24.25" style="23" customWidth="1"/>
    <col min="12033" max="12034" width="18.125" style="23" customWidth="1"/>
    <col min="12035" max="12035" width="13.875" style="23" bestFit="1" customWidth="1"/>
    <col min="12036" max="12285" width="9" style="23"/>
    <col min="12286" max="12286" width="15.625" style="23" customWidth="1"/>
    <col min="12287" max="12287" width="17.5" style="23" customWidth="1"/>
    <col min="12288" max="12288" width="24.25" style="23" customWidth="1"/>
    <col min="12289" max="12290" width="18.125" style="23" customWidth="1"/>
    <col min="12291" max="12291" width="13.875" style="23" bestFit="1" customWidth="1"/>
    <col min="12292" max="12541" width="9" style="23"/>
    <col min="12542" max="12542" width="15.625" style="23" customWidth="1"/>
    <col min="12543" max="12543" width="17.5" style="23" customWidth="1"/>
    <col min="12544" max="12544" width="24.25" style="23" customWidth="1"/>
    <col min="12545" max="12546" width="18.125" style="23" customWidth="1"/>
    <col min="12547" max="12547" width="13.875" style="23" bestFit="1" customWidth="1"/>
    <col min="12548" max="12797" width="9" style="23"/>
    <col min="12798" max="12798" width="15.625" style="23" customWidth="1"/>
    <col min="12799" max="12799" width="17.5" style="23" customWidth="1"/>
    <col min="12800" max="12800" width="24.25" style="23" customWidth="1"/>
    <col min="12801" max="12802" width="18.125" style="23" customWidth="1"/>
    <col min="12803" max="12803" width="13.875" style="23" bestFit="1" customWidth="1"/>
    <col min="12804" max="13053" width="9" style="23"/>
    <col min="13054" max="13054" width="15.625" style="23" customWidth="1"/>
    <col min="13055" max="13055" width="17.5" style="23" customWidth="1"/>
    <col min="13056" max="13056" width="24.25" style="23" customWidth="1"/>
    <col min="13057" max="13058" width="18.125" style="23" customWidth="1"/>
    <col min="13059" max="13059" width="13.875" style="23" bestFit="1" customWidth="1"/>
    <col min="13060" max="13309" width="9" style="23"/>
    <col min="13310" max="13310" width="15.625" style="23" customWidth="1"/>
    <col min="13311" max="13311" width="17.5" style="23" customWidth="1"/>
    <col min="13312" max="13312" width="24.25" style="23" customWidth="1"/>
    <col min="13313" max="13314" width="18.125" style="23" customWidth="1"/>
    <col min="13315" max="13315" width="13.875" style="23" bestFit="1" customWidth="1"/>
    <col min="13316" max="13565" width="9" style="23"/>
    <col min="13566" max="13566" width="15.625" style="23" customWidth="1"/>
    <col min="13567" max="13567" width="17.5" style="23" customWidth="1"/>
    <col min="13568" max="13568" width="24.25" style="23" customWidth="1"/>
    <col min="13569" max="13570" width="18.125" style="23" customWidth="1"/>
    <col min="13571" max="13571" width="13.875" style="23" bestFit="1" customWidth="1"/>
    <col min="13572" max="13821" width="9" style="23"/>
    <col min="13822" max="13822" width="15.625" style="23" customWidth="1"/>
    <col min="13823" max="13823" width="17.5" style="23" customWidth="1"/>
    <col min="13824" max="13824" width="24.25" style="23" customWidth="1"/>
    <col min="13825" max="13826" width="18.125" style="23" customWidth="1"/>
    <col min="13827" max="13827" width="13.875" style="23" bestFit="1" customWidth="1"/>
    <col min="13828" max="14077" width="9" style="23"/>
    <col min="14078" max="14078" width="15.625" style="23" customWidth="1"/>
    <col min="14079" max="14079" width="17.5" style="23" customWidth="1"/>
    <col min="14080" max="14080" width="24.25" style="23" customWidth="1"/>
    <col min="14081" max="14082" width="18.125" style="23" customWidth="1"/>
    <col min="14083" max="14083" width="13.875" style="23" bestFit="1" customWidth="1"/>
    <col min="14084" max="14333" width="9" style="23"/>
    <col min="14334" max="14334" width="15.625" style="23" customWidth="1"/>
    <col min="14335" max="14335" width="17.5" style="23" customWidth="1"/>
    <col min="14336" max="14336" width="24.25" style="23" customWidth="1"/>
    <col min="14337" max="14338" width="18.125" style="23" customWidth="1"/>
    <col min="14339" max="14339" width="13.875" style="23" bestFit="1" customWidth="1"/>
    <col min="14340" max="14589" width="9" style="23"/>
    <col min="14590" max="14590" width="15.625" style="23" customWidth="1"/>
    <col min="14591" max="14591" width="17.5" style="23" customWidth="1"/>
    <col min="14592" max="14592" width="24.25" style="23" customWidth="1"/>
    <col min="14593" max="14594" width="18.125" style="23" customWidth="1"/>
    <col min="14595" max="14595" width="13.875" style="23" bestFit="1" customWidth="1"/>
    <col min="14596" max="14845" width="9" style="23"/>
    <col min="14846" max="14846" width="15.625" style="23" customWidth="1"/>
    <col min="14847" max="14847" width="17.5" style="23" customWidth="1"/>
    <col min="14848" max="14848" width="24.25" style="23" customWidth="1"/>
    <col min="14849" max="14850" width="18.125" style="23" customWidth="1"/>
    <col min="14851" max="14851" width="13.875" style="23" bestFit="1" customWidth="1"/>
    <col min="14852" max="15101" width="9" style="23"/>
    <col min="15102" max="15102" width="15.625" style="23" customWidth="1"/>
    <col min="15103" max="15103" width="17.5" style="23" customWidth="1"/>
    <col min="15104" max="15104" width="24.25" style="23" customWidth="1"/>
    <col min="15105" max="15106" width="18.125" style="23" customWidth="1"/>
    <col min="15107" max="15107" width="13.875" style="23" bestFit="1" customWidth="1"/>
    <col min="15108" max="15357" width="9" style="23"/>
    <col min="15358" max="15358" width="15.625" style="23" customWidth="1"/>
    <col min="15359" max="15359" width="17.5" style="23" customWidth="1"/>
    <col min="15360" max="15360" width="24.25" style="23" customWidth="1"/>
    <col min="15361" max="15362" width="18.125" style="23" customWidth="1"/>
    <col min="15363" max="15363" width="13.875" style="23" bestFit="1" customWidth="1"/>
    <col min="15364" max="15613" width="9" style="23"/>
    <col min="15614" max="15614" width="15.625" style="23" customWidth="1"/>
    <col min="15615" max="15615" width="17.5" style="23" customWidth="1"/>
    <col min="15616" max="15616" width="24.25" style="23" customWidth="1"/>
    <col min="15617" max="15618" width="18.125" style="23" customWidth="1"/>
    <col min="15619" max="15619" width="13.875" style="23" bestFit="1" customWidth="1"/>
    <col min="15620" max="15869" width="9" style="23"/>
    <col min="15870" max="15870" width="15.625" style="23" customWidth="1"/>
    <col min="15871" max="15871" width="17.5" style="23" customWidth="1"/>
    <col min="15872" max="15872" width="24.25" style="23" customWidth="1"/>
    <col min="15873" max="15874" width="18.125" style="23" customWidth="1"/>
    <col min="15875" max="15875" width="13.875" style="23" bestFit="1" customWidth="1"/>
    <col min="15876" max="16125" width="9" style="23"/>
    <col min="16126" max="16126" width="15.625" style="23" customWidth="1"/>
    <col min="16127" max="16127" width="17.5" style="23" customWidth="1"/>
    <col min="16128" max="16128" width="24.25" style="23" customWidth="1"/>
    <col min="16129" max="16130" width="18.125" style="23" customWidth="1"/>
    <col min="16131" max="16131" width="13.875" style="23" bestFit="1" customWidth="1"/>
    <col min="16132" max="16384" width="9" style="23"/>
  </cols>
  <sheetData>
    <row r="1" spans="1:29" ht="13.5" thickBot="1" x14ac:dyDescent="0.25"/>
    <row r="2" spans="1:29" s="32" customFormat="1" ht="70.5" customHeight="1" x14ac:dyDescent="0.2">
      <c r="A2" s="23"/>
      <c r="B2" s="473"/>
      <c r="C2" s="474"/>
      <c r="D2" s="474"/>
      <c r="E2" s="474"/>
      <c r="F2" s="475"/>
      <c r="AB2" s="32" t="s">
        <v>106</v>
      </c>
      <c r="AC2" s="32" t="s">
        <v>105</v>
      </c>
    </row>
    <row r="3" spans="1:29" s="32" customFormat="1" x14ac:dyDescent="0.2">
      <c r="A3" s="23"/>
      <c r="B3" s="476"/>
      <c r="C3" s="477"/>
      <c r="D3" s="477"/>
      <c r="E3" s="477"/>
      <c r="F3" s="478"/>
    </row>
    <row r="4" spans="1:29" s="32" customFormat="1" ht="21" x14ac:dyDescent="0.2">
      <c r="A4" s="23"/>
      <c r="B4" s="479" t="s">
        <v>63</v>
      </c>
      <c r="C4" s="480"/>
      <c r="D4" s="480"/>
      <c r="E4" s="480"/>
      <c r="F4" s="481"/>
    </row>
    <row r="5" spans="1:29" s="32" customFormat="1" ht="12.75" customHeight="1" x14ac:dyDescent="0.2">
      <c r="A5" s="23"/>
      <c r="B5" s="482"/>
      <c r="C5" s="483"/>
      <c r="D5" s="483"/>
      <c r="E5" s="483"/>
      <c r="F5" s="484"/>
    </row>
    <row r="6" spans="1:29" s="32" customFormat="1" ht="21" x14ac:dyDescent="0.2">
      <c r="A6" s="23"/>
      <c r="B6" s="485" t="s">
        <v>214</v>
      </c>
      <c r="C6" s="486"/>
      <c r="D6" s="486"/>
      <c r="E6" s="486"/>
      <c r="F6" s="487"/>
    </row>
    <row r="7" spans="1:29" s="32" customFormat="1" ht="12.75" customHeight="1" x14ac:dyDescent="0.2">
      <c r="A7" s="23"/>
      <c r="B7" s="482"/>
      <c r="C7" s="483"/>
      <c r="D7" s="483"/>
      <c r="E7" s="483"/>
      <c r="F7" s="484"/>
    </row>
    <row r="8" spans="1:29" s="32" customFormat="1" ht="15.75" x14ac:dyDescent="0.2">
      <c r="A8" s="23"/>
      <c r="B8" s="488" t="s">
        <v>209</v>
      </c>
      <c r="C8" s="489"/>
      <c r="D8" s="489"/>
      <c r="E8" s="489"/>
      <c r="F8" s="490"/>
    </row>
    <row r="9" spans="1:29" s="32" customFormat="1" x14ac:dyDescent="0.2">
      <c r="A9" s="23"/>
      <c r="B9" s="491"/>
      <c r="C9" s="492"/>
      <c r="D9" s="492"/>
      <c r="E9" s="492"/>
      <c r="F9" s="493"/>
    </row>
    <row r="10" spans="1:29" s="32" customFormat="1" x14ac:dyDescent="0.2">
      <c r="A10" s="23"/>
      <c r="B10" s="494"/>
      <c r="C10" s="495"/>
      <c r="D10" s="495"/>
      <c r="E10" s="495"/>
      <c r="F10" s="496"/>
    </row>
    <row r="11" spans="1:29" s="32" customFormat="1" x14ac:dyDescent="0.2">
      <c r="A11" s="23"/>
      <c r="B11" s="494"/>
      <c r="C11" s="495"/>
      <c r="D11" s="495"/>
      <c r="E11" s="495"/>
      <c r="F11" s="496"/>
    </row>
    <row r="12" spans="1:29" s="32" customFormat="1" ht="24.75" customHeight="1" x14ac:dyDescent="0.2">
      <c r="A12" s="23"/>
      <c r="B12" s="24" t="str">
        <f>[2]Dados!C9</f>
        <v>BANCO: SANTANDER</v>
      </c>
      <c r="C12" s="81" t="str">
        <f>[2]Dados!C10</f>
        <v>AGÊNCIA: 3838</v>
      </c>
      <c r="D12" s="81" t="s">
        <v>140</v>
      </c>
      <c r="E12" s="38" t="s">
        <v>119</v>
      </c>
      <c r="F12" s="39" t="s">
        <v>141</v>
      </c>
    </row>
    <row r="13" spans="1:29" s="32" customFormat="1" ht="8.25" customHeight="1" x14ac:dyDescent="0.2">
      <c r="A13" s="23"/>
      <c r="B13" s="25"/>
      <c r="C13" s="82"/>
      <c r="D13" s="82"/>
      <c r="E13" s="83"/>
      <c r="F13" s="84"/>
    </row>
    <row r="14" spans="1:29" s="32" customFormat="1" x14ac:dyDescent="0.2">
      <c r="A14" s="23"/>
      <c r="B14" s="497"/>
      <c r="C14" s="498"/>
      <c r="D14" s="498"/>
      <c r="E14" s="498"/>
      <c r="F14" s="499"/>
    </row>
    <row r="15" spans="1:29" s="32" customFormat="1" ht="18.75" x14ac:dyDescent="0.2">
      <c r="A15" s="23"/>
      <c r="B15" s="467" t="s">
        <v>64</v>
      </c>
      <c r="C15" s="468"/>
      <c r="D15" s="468"/>
      <c r="E15" s="468"/>
      <c r="F15" s="469"/>
    </row>
    <row r="16" spans="1:29" s="32" customFormat="1" ht="74.25" customHeight="1" x14ac:dyDescent="0.2">
      <c r="A16" s="23"/>
      <c r="B16" s="26" t="s">
        <v>65</v>
      </c>
      <c r="C16" s="27" t="s">
        <v>66</v>
      </c>
      <c r="D16" s="27" t="s">
        <v>67</v>
      </c>
      <c r="E16" s="27" t="s">
        <v>68</v>
      </c>
      <c r="F16" s="28" t="s">
        <v>40</v>
      </c>
    </row>
    <row r="17" spans="1:6" s="32" customFormat="1" x14ac:dyDescent="0.2">
      <c r="A17" s="23"/>
      <c r="B17" s="29"/>
      <c r="C17" s="30"/>
      <c r="D17" s="30"/>
      <c r="E17" s="30"/>
      <c r="F17" s="31"/>
    </row>
    <row r="18" spans="1:6" s="32" customFormat="1" x14ac:dyDescent="0.2">
      <c r="A18" s="23"/>
      <c r="B18" s="29"/>
      <c r="C18" s="30"/>
      <c r="D18" s="30"/>
      <c r="E18" s="30"/>
      <c r="F18" s="31"/>
    </row>
    <row r="19" spans="1:6" s="32" customFormat="1" x14ac:dyDescent="0.2">
      <c r="A19" s="23"/>
      <c r="B19" s="29"/>
      <c r="C19" s="30"/>
      <c r="D19" s="30"/>
      <c r="E19" s="30"/>
      <c r="F19" s="31"/>
    </row>
    <row r="20" spans="1:6" s="32" customFormat="1" x14ac:dyDescent="0.2">
      <c r="A20" s="23"/>
      <c r="B20" s="29"/>
      <c r="C20" s="30"/>
      <c r="D20" s="30"/>
      <c r="E20" s="30"/>
      <c r="F20" s="31"/>
    </row>
    <row r="21" spans="1:6" s="32" customFormat="1" x14ac:dyDescent="0.2">
      <c r="A21" s="23"/>
      <c r="B21" s="470" t="s">
        <v>69</v>
      </c>
      <c r="C21" s="471"/>
      <c r="D21" s="471"/>
      <c r="E21" s="472"/>
      <c r="F21" s="31">
        <f>SUM(F17:F20)</f>
        <v>0</v>
      </c>
    </row>
    <row r="22" spans="1:6" s="32" customFormat="1" x14ac:dyDescent="0.2">
      <c r="A22" s="23"/>
      <c r="B22" s="464"/>
      <c r="C22" s="465"/>
      <c r="D22" s="465"/>
      <c r="E22" s="465"/>
      <c r="F22" s="466"/>
    </row>
    <row r="23" spans="1:6" s="32" customFormat="1" ht="18.75" x14ac:dyDescent="0.2">
      <c r="A23" s="23"/>
      <c r="B23" s="467" t="s">
        <v>70</v>
      </c>
      <c r="C23" s="468"/>
      <c r="D23" s="468"/>
      <c r="E23" s="468"/>
      <c r="F23" s="469"/>
    </row>
    <row r="24" spans="1:6" s="32" customFormat="1" ht="38.25" x14ac:dyDescent="0.2">
      <c r="A24" s="23"/>
      <c r="B24" s="26" t="s">
        <v>65</v>
      </c>
      <c r="C24" s="27" t="s">
        <v>66</v>
      </c>
      <c r="D24" s="27" t="s">
        <v>71</v>
      </c>
      <c r="E24" s="27" t="s">
        <v>68</v>
      </c>
      <c r="F24" s="28" t="s">
        <v>40</v>
      </c>
    </row>
    <row r="25" spans="1:6" s="32" customFormat="1" x14ac:dyDescent="0.2">
      <c r="A25" s="23"/>
      <c r="B25" s="29"/>
      <c r="C25" s="30"/>
      <c r="D25" s="30"/>
      <c r="E25" s="30"/>
      <c r="F25" s="31"/>
    </row>
    <row r="26" spans="1:6" s="32" customFormat="1" x14ac:dyDescent="0.2">
      <c r="A26" s="23"/>
      <c r="B26" s="29"/>
      <c r="C26" s="30"/>
      <c r="D26" s="30"/>
      <c r="E26" s="30"/>
      <c r="F26" s="31"/>
    </row>
    <row r="27" spans="1:6" s="32" customFormat="1" x14ac:dyDescent="0.2">
      <c r="A27" s="23"/>
      <c r="B27" s="29"/>
      <c r="C27" s="30"/>
      <c r="D27" s="30"/>
      <c r="E27" s="30"/>
      <c r="F27" s="31"/>
    </row>
    <row r="28" spans="1:6" s="32" customFormat="1" x14ac:dyDescent="0.2">
      <c r="A28" s="23"/>
      <c r="B28" s="29"/>
      <c r="C28" s="30"/>
      <c r="D28" s="30"/>
      <c r="E28" s="30"/>
      <c r="F28" s="31"/>
    </row>
    <row r="29" spans="1:6" x14ac:dyDescent="0.2">
      <c r="B29" s="29"/>
      <c r="C29" s="30"/>
      <c r="D29" s="30"/>
      <c r="E29" s="30"/>
      <c r="F29" s="31"/>
    </row>
    <row r="30" spans="1:6" x14ac:dyDescent="0.2">
      <c r="B30" s="470" t="s">
        <v>72</v>
      </c>
      <c r="C30" s="471"/>
      <c r="D30" s="471"/>
      <c r="E30" s="472"/>
      <c r="F30" s="31"/>
    </row>
    <row r="31" spans="1:6" x14ac:dyDescent="0.2">
      <c r="B31" s="464"/>
      <c r="C31" s="465"/>
      <c r="D31" s="465"/>
      <c r="E31" s="465"/>
      <c r="F31" s="466"/>
    </row>
    <row r="32" spans="1:6" ht="12.75" customHeight="1" x14ac:dyDescent="0.2">
      <c r="B32" s="443" t="s">
        <v>73</v>
      </c>
      <c r="C32" s="444"/>
      <c r="D32" s="444"/>
      <c r="E32" s="444"/>
      <c r="F32" s="88">
        <v>0</v>
      </c>
    </row>
    <row r="33" spans="1:7" x14ac:dyDescent="0.2">
      <c r="B33" s="443" t="s">
        <v>74</v>
      </c>
      <c r="C33" s="444"/>
      <c r="D33" s="444"/>
      <c r="E33" s="444"/>
      <c r="F33" s="88">
        <v>0</v>
      </c>
    </row>
    <row r="34" spans="1:7" x14ac:dyDescent="0.2">
      <c r="B34" s="458"/>
      <c r="C34" s="459"/>
      <c r="D34" s="459"/>
      <c r="E34" s="459"/>
      <c r="F34" s="460"/>
    </row>
    <row r="35" spans="1:7" x14ac:dyDescent="0.2">
      <c r="B35" s="453" t="s">
        <v>92</v>
      </c>
      <c r="C35" s="454"/>
      <c r="D35" s="454"/>
      <c r="E35" s="454"/>
      <c r="F35" s="116">
        <v>927164.83</v>
      </c>
      <c r="G35" s="106"/>
    </row>
    <row r="36" spans="1:7" ht="12.75" customHeight="1" x14ac:dyDescent="0.2">
      <c r="B36" s="453" t="s">
        <v>93</v>
      </c>
      <c r="C36" s="454"/>
      <c r="D36" s="454"/>
      <c r="E36" s="454"/>
      <c r="F36" s="116">
        <v>0</v>
      </c>
      <c r="G36" s="106"/>
    </row>
    <row r="37" spans="1:7" x14ac:dyDescent="0.2">
      <c r="B37" s="453" t="s">
        <v>94</v>
      </c>
      <c r="C37" s="454"/>
      <c r="D37" s="454"/>
      <c r="E37" s="454"/>
      <c r="F37" s="116">
        <v>0</v>
      </c>
      <c r="G37" s="106"/>
    </row>
    <row r="38" spans="1:7" x14ac:dyDescent="0.2">
      <c r="B38" s="450"/>
      <c r="C38" s="451"/>
      <c r="D38" s="451"/>
      <c r="E38" s="451"/>
      <c r="F38" s="452"/>
      <c r="G38" s="106"/>
    </row>
    <row r="39" spans="1:7" x14ac:dyDescent="0.2">
      <c r="B39" s="461" t="s">
        <v>95</v>
      </c>
      <c r="C39" s="462"/>
      <c r="D39" s="462"/>
      <c r="E39" s="463"/>
      <c r="F39" s="117">
        <f>'Rel. Despesas'!J42</f>
        <v>63869.05</v>
      </c>
      <c r="G39" s="106"/>
    </row>
    <row r="40" spans="1:7" x14ac:dyDescent="0.2">
      <c r="B40" s="450"/>
      <c r="C40" s="451"/>
      <c r="D40" s="451"/>
      <c r="E40" s="451"/>
      <c r="F40" s="452"/>
      <c r="G40" s="106"/>
    </row>
    <row r="41" spans="1:7" x14ac:dyDescent="0.2">
      <c r="B41" s="453" t="s">
        <v>96</v>
      </c>
      <c r="C41" s="454"/>
      <c r="D41" s="454"/>
      <c r="E41" s="454"/>
      <c r="F41" s="116">
        <f>F36+F35-F39</f>
        <v>863295.77999999991</v>
      </c>
    </row>
    <row r="42" spans="1:7" ht="13.5" thickBot="1" x14ac:dyDescent="0.25">
      <c r="B42" s="455"/>
      <c r="C42" s="456"/>
      <c r="D42" s="456"/>
      <c r="E42" s="456"/>
      <c r="F42" s="457"/>
    </row>
    <row r="43" spans="1:7" x14ac:dyDescent="0.2">
      <c r="B43" s="118"/>
      <c r="C43" s="119"/>
      <c r="D43" s="119"/>
      <c r="E43" s="119"/>
      <c r="F43" s="120"/>
    </row>
    <row r="44" spans="1:7" x14ac:dyDescent="0.2">
      <c r="B44" s="449" t="s">
        <v>215</v>
      </c>
      <c r="C44" s="447"/>
      <c r="D44" s="447"/>
      <c r="E44" s="447"/>
      <c r="F44" s="448"/>
    </row>
    <row r="45" spans="1:7" x14ac:dyDescent="0.2">
      <c r="B45" s="115"/>
      <c r="C45" s="113"/>
      <c r="D45" s="113"/>
      <c r="E45" s="113"/>
      <c r="F45" s="114"/>
    </row>
    <row r="46" spans="1:7" x14ac:dyDescent="0.2">
      <c r="B46" s="115"/>
      <c r="C46" s="113"/>
      <c r="D46" s="113"/>
      <c r="E46" s="113"/>
      <c r="F46" s="114"/>
    </row>
    <row r="47" spans="1:7" s="32" customFormat="1" x14ac:dyDescent="0.2">
      <c r="A47" s="23"/>
      <c r="B47" s="33"/>
      <c r="C47" s="34"/>
      <c r="D47" s="34"/>
      <c r="E47" s="34"/>
      <c r="F47" s="35"/>
    </row>
    <row r="48" spans="1:7" s="32" customFormat="1" x14ac:dyDescent="0.2">
      <c r="A48" s="23"/>
      <c r="B48" s="449" t="s">
        <v>75</v>
      </c>
      <c r="C48" s="447"/>
      <c r="D48" s="34"/>
      <c r="E48" s="447" t="s">
        <v>76</v>
      </c>
      <c r="F48" s="448"/>
    </row>
    <row r="49" spans="1:7" s="32" customFormat="1" x14ac:dyDescent="0.2">
      <c r="A49" s="23"/>
      <c r="B49" s="449" t="s">
        <v>77</v>
      </c>
      <c r="C49" s="447"/>
      <c r="D49" s="34"/>
      <c r="E49" s="447" t="s">
        <v>11</v>
      </c>
      <c r="F49" s="448"/>
    </row>
    <row r="50" spans="1:7" s="32" customFormat="1" ht="15" customHeight="1" thickBot="1" x14ac:dyDescent="0.25">
      <c r="A50" s="23"/>
      <c r="B50" s="37" t="s">
        <v>79</v>
      </c>
      <c r="C50" s="36"/>
      <c r="D50" s="36"/>
      <c r="E50" s="445" t="s">
        <v>82</v>
      </c>
      <c r="F50" s="446"/>
    </row>
    <row r="53" spans="1:7" ht="15.75" customHeight="1" x14ac:dyDescent="0.2">
      <c r="B53" s="32"/>
      <c r="G53" s="23"/>
    </row>
    <row r="54" spans="1:7" x14ac:dyDescent="0.2">
      <c r="B54" s="32"/>
      <c r="G54" s="23"/>
    </row>
    <row r="55" spans="1:7" x14ac:dyDescent="0.2">
      <c r="B55" s="32"/>
      <c r="G55" s="23"/>
    </row>
    <row r="56" spans="1:7" x14ac:dyDescent="0.2">
      <c r="B56" s="32"/>
      <c r="G56" s="23"/>
    </row>
    <row r="57" spans="1:7" x14ac:dyDescent="0.2">
      <c r="B57" s="32"/>
      <c r="G57" s="23"/>
    </row>
    <row r="58" spans="1:7" x14ac:dyDescent="0.2">
      <c r="B58" s="32"/>
      <c r="G58" s="23"/>
    </row>
    <row r="59" spans="1:7" x14ac:dyDescent="0.2">
      <c r="B59" s="32"/>
      <c r="G59" s="23"/>
    </row>
    <row r="60" spans="1:7" x14ac:dyDescent="0.2">
      <c r="B60" s="32"/>
      <c r="G60" s="23"/>
    </row>
    <row r="61" spans="1:7" x14ac:dyDescent="0.2">
      <c r="B61" s="32"/>
      <c r="G61" s="23"/>
    </row>
    <row r="62" spans="1:7" x14ac:dyDescent="0.2">
      <c r="B62" s="32"/>
      <c r="G62" s="23"/>
    </row>
    <row r="63" spans="1:7" x14ac:dyDescent="0.2">
      <c r="B63" s="32"/>
      <c r="G63" s="23"/>
    </row>
    <row r="64" spans="1:7" x14ac:dyDescent="0.2">
      <c r="B64" s="32"/>
      <c r="G64" s="23"/>
    </row>
    <row r="65" spans="2:7" x14ac:dyDescent="0.2">
      <c r="B65" s="32"/>
      <c r="G65" s="23"/>
    </row>
    <row r="66" spans="2:7" x14ac:dyDescent="0.2">
      <c r="B66" s="32"/>
      <c r="G66" s="23"/>
    </row>
    <row r="67" spans="2:7" x14ac:dyDescent="0.2">
      <c r="B67" s="32"/>
      <c r="G67" s="23"/>
    </row>
    <row r="68" spans="2:7" x14ac:dyDescent="0.2">
      <c r="B68" s="32"/>
      <c r="G68" s="23"/>
    </row>
    <row r="69" spans="2:7" x14ac:dyDescent="0.2">
      <c r="B69" s="32"/>
      <c r="G69" s="23"/>
    </row>
    <row r="70" spans="2:7" x14ac:dyDescent="0.2">
      <c r="B70" s="32"/>
      <c r="G70" s="23"/>
    </row>
    <row r="71" spans="2:7" x14ac:dyDescent="0.2">
      <c r="B71" s="32"/>
      <c r="G71" s="23"/>
    </row>
  </sheetData>
  <mergeCells count="33">
    <mergeCell ref="B21:E21"/>
    <mergeCell ref="B2:F2"/>
    <mergeCell ref="B3:F3"/>
    <mergeCell ref="B4:F4"/>
    <mergeCell ref="B5:F5"/>
    <mergeCell ref="B6:F6"/>
    <mergeCell ref="B7:F7"/>
    <mergeCell ref="B8:F8"/>
    <mergeCell ref="B9:F9"/>
    <mergeCell ref="B10:F11"/>
    <mergeCell ref="B14:F14"/>
    <mergeCell ref="B15:F15"/>
    <mergeCell ref="B22:F22"/>
    <mergeCell ref="B23:F23"/>
    <mergeCell ref="B30:E30"/>
    <mergeCell ref="B31:F31"/>
    <mergeCell ref="B32:E32"/>
    <mergeCell ref="B33:E33"/>
    <mergeCell ref="E50:F50"/>
    <mergeCell ref="E48:F48"/>
    <mergeCell ref="B48:C48"/>
    <mergeCell ref="B40:F40"/>
    <mergeCell ref="B41:E41"/>
    <mergeCell ref="B42:F42"/>
    <mergeCell ref="B44:F44"/>
    <mergeCell ref="B49:C49"/>
    <mergeCell ref="E49:F49"/>
    <mergeCell ref="B34:F34"/>
    <mergeCell ref="B35:E35"/>
    <mergeCell ref="B36:E36"/>
    <mergeCell ref="B37:E37"/>
    <mergeCell ref="B38:F38"/>
    <mergeCell ref="B39:E39"/>
  </mergeCells>
  <printOptions horizontalCentered="1" verticalCentered="1"/>
  <pageMargins left="0.31496062992125984" right="0.31496062992125984" top="0.39370078740157483" bottom="0.59055118110236227" header="0.31496062992125984" footer="0.31496062992125984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Z913"/>
  <sheetViews>
    <sheetView zoomScale="70" zoomScaleNormal="70" workbookViewId="0">
      <selection activeCell="L14" sqref="L14"/>
    </sheetView>
  </sheetViews>
  <sheetFormatPr defaultColWidth="12.625" defaultRowHeight="15" customHeight="1" x14ac:dyDescent="0.2"/>
  <cols>
    <col min="1" max="1" width="56.875" style="47" customWidth="1"/>
    <col min="2" max="2" width="20.5" style="47" customWidth="1"/>
    <col min="3" max="3" width="22.25" style="47" customWidth="1"/>
    <col min="4" max="4" width="19" style="47" customWidth="1"/>
    <col min="5" max="5" width="23.25" style="47" customWidth="1"/>
    <col min="6" max="6" width="21.25" style="47" customWidth="1"/>
    <col min="7" max="7" width="22.875" style="47" customWidth="1"/>
    <col min="8" max="8" width="24" style="47" customWidth="1"/>
    <col min="9" max="9" width="24.5" style="47" customWidth="1"/>
    <col min="10" max="23" width="7.625" style="47" customWidth="1"/>
    <col min="24" max="16384" width="12.625" style="47"/>
  </cols>
  <sheetData>
    <row r="1" spans="1:26" ht="96.75" customHeight="1" x14ac:dyDescent="0.25">
      <c r="A1" s="171"/>
      <c r="B1" s="172"/>
      <c r="C1" s="173"/>
      <c r="D1" s="174"/>
      <c r="E1" s="175"/>
      <c r="F1" s="175"/>
      <c r="G1" s="175"/>
      <c r="H1" s="175"/>
      <c r="I1" s="17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6" ht="43.5" customHeight="1" x14ac:dyDescent="0.25">
      <c r="A2" s="505" t="s">
        <v>267</v>
      </c>
      <c r="B2" s="506"/>
      <c r="C2" s="506"/>
      <c r="D2" s="506"/>
      <c r="E2" s="506"/>
      <c r="F2" s="506"/>
      <c r="G2" s="506"/>
      <c r="H2" s="506"/>
      <c r="I2" s="507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Y2" s="47" t="s">
        <v>106</v>
      </c>
      <c r="Z2" s="47" t="s">
        <v>105</v>
      </c>
    </row>
    <row r="3" spans="1:26" ht="74.25" customHeight="1" x14ac:dyDescent="0.2">
      <c r="A3" s="312" t="s">
        <v>48</v>
      </c>
      <c r="B3" s="313" t="s">
        <v>49</v>
      </c>
      <c r="C3" s="313" t="s">
        <v>28</v>
      </c>
      <c r="D3" s="314" t="s">
        <v>50</v>
      </c>
      <c r="E3" s="315" t="s">
        <v>135</v>
      </c>
      <c r="F3" s="315" t="s">
        <v>136</v>
      </c>
      <c r="G3" s="315" t="s">
        <v>137</v>
      </c>
      <c r="H3" s="315" t="s">
        <v>138</v>
      </c>
      <c r="I3" s="315" t="s">
        <v>20</v>
      </c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6" ht="18.95" customHeight="1" x14ac:dyDescent="0.2">
      <c r="A4" s="256" t="s">
        <v>163</v>
      </c>
      <c r="B4" s="257">
        <v>44958</v>
      </c>
      <c r="C4" s="511" t="s">
        <v>124</v>
      </c>
      <c r="D4" s="258">
        <v>1295.81</v>
      </c>
      <c r="E4" s="186">
        <f t="shared" ref="E4:E22" si="0">D4*11.11%</f>
        <v>143.96449099999998</v>
      </c>
      <c r="F4" s="186">
        <f>D4*4%</f>
        <v>51.8324</v>
      </c>
      <c r="G4" s="186">
        <f t="shared" ref="G4:G22" si="1">D4*8.33%</f>
        <v>107.940973</v>
      </c>
      <c r="H4" s="186">
        <f>D4*8.33%</f>
        <v>107.940973</v>
      </c>
      <c r="I4" s="310">
        <f>E4+F4+G4+H4</f>
        <v>411.67883699999999</v>
      </c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</row>
    <row r="5" spans="1:26" ht="18.95" customHeight="1" x14ac:dyDescent="0.25">
      <c r="A5" s="307" t="s">
        <v>125</v>
      </c>
      <c r="B5" s="308">
        <v>44852</v>
      </c>
      <c r="C5" s="511"/>
      <c r="D5" s="258">
        <v>2794.03</v>
      </c>
      <c r="E5" s="186">
        <f t="shared" si="0"/>
        <v>310.41673300000002</v>
      </c>
      <c r="F5" s="186">
        <f t="shared" ref="F5:F22" si="2">D5*4%</f>
        <v>111.76120000000002</v>
      </c>
      <c r="G5" s="186">
        <f t="shared" si="1"/>
        <v>232.74269900000002</v>
      </c>
      <c r="H5" s="186">
        <f t="shared" ref="H5:H22" si="3">D5*8.33%</f>
        <v>232.74269900000002</v>
      </c>
      <c r="I5" s="310">
        <f t="shared" ref="I5:I22" si="4">E5+F5+G5+H5</f>
        <v>887.66333100000008</v>
      </c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</row>
    <row r="6" spans="1:26" ht="18.95" customHeight="1" x14ac:dyDescent="0.25">
      <c r="A6" s="309" t="s">
        <v>126</v>
      </c>
      <c r="B6" s="308">
        <v>44866</v>
      </c>
      <c r="C6" s="511"/>
      <c r="D6" s="258">
        <v>1802.96</v>
      </c>
      <c r="E6" s="186">
        <f t="shared" si="0"/>
        <v>200.30885599999999</v>
      </c>
      <c r="F6" s="186">
        <f t="shared" si="2"/>
        <v>72.118400000000008</v>
      </c>
      <c r="G6" s="186">
        <f t="shared" si="1"/>
        <v>150.18656799999999</v>
      </c>
      <c r="H6" s="186">
        <f t="shared" si="3"/>
        <v>150.18656799999999</v>
      </c>
      <c r="I6" s="310">
        <f t="shared" si="4"/>
        <v>572.80039199999999</v>
      </c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</row>
    <row r="7" spans="1:26" ht="18.95" customHeight="1" x14ac:dyDescent="0.25">
      <c r="A7" s="307" t="s">
        <v>127</v>
      </c>
      <c r="B7" s="308">
        <v>44852</v>
      </c>
      <c r="C7" s="511"/>
      <c r="D7" s="258">
        <v>1802.96</v>
      </c>
      <c r="E7" s="186">
        <f t="shared" si="0"/>
        <v>200.30885599999999</v>
      </c>
      <c r="F7" s="186">
        <f t="shared" si="2"/>
        <v>72.118400000000008</v>
      </c>
      <c r="G7" s="186">
        <f t="shared" si="1"/>
        <v>150.18656799999999</v>
      </c>
      <c r="H7" s="186">
        <f t="shared" si="3"/>
        <v>150.18656799999999</v>
      </c>
      <c r="I7" s="310">
        <f t="shared" si="4"/>
        <v>572.80039199999999</v>
      </c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</row>
    <row r="8" spans="1:26" ht="18.95" customHeight="1" x14ac:dyDescent="0.25">
      <c r="A8" s="307" t="s">
        <v>268</v>
      </c>
      <c r="B8" s="308">
        <v>44854</v>
      </c>
      <c r="C8" s="511"/>
      <c r="D8" s="258">
        <v>2742.62</v>
      </c>
      <c r="E8" s="186">
        <f t="shared" si="0"/>
        <v>304.70508199999995</v>
      </c>
      <c r="F8" s="186">
        <f t="shared" si="2"/>
        <v>109.70479999999999</v>
      </c>
      <c r="G8" s="186">
        <f t="shared" si="1"/>
        <v>228.46024599999998</v>
      </c>
      <c r="H8" s="186">
        <f t="shared" si="3"/>
        <v>228.46024599999998</v>
      </c>
      <c r="I8" s="310">
        <f t="shared" si="4"/>
        <v>871.33037399999989</v>
      </c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</row>
    <row r="9" spans="1:26" ht="18.95" customHeight="1" x14ac:dyDescent="0.25">
      <c r="A9" s="307" t="s">
        <v>208</v>
      </c>
      <c r="B9" s="308">
        <v>44854</v>
      </c>
      <c r="C9" s="511"/>
      <c r="D9" s="258">
        <v>1257.82</v>
      </c>
      <c r="E9" s="186">
        <f t="shared" ref="E9" si="5">D9*11.11%</f>
        <v>139.74380199999999</v>
      </c>
      <c r="F9" s="186">
        <f t="shared" ref="F9" si="6">D9*4%</f>
        <v>50.312799999999996</v>
      </c>
      <c r="G9" s="186">
        <f t="shared" ref="G9" si="7">D9*8.33%</f>
        <v>104.77640599999999</v>
      </c>
      <c r="H9" s="186">
        <f t="shared" ref="H9" si="8">D9*8.33%</f>
        <v>104.77640599999999</v>
      </c>
      <c r="I9" s="310">
        <f t="shared" ref="I9" si="9">E9+F9+G9+H9</f>
        <v>399.60941400000002</v>
      </c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</row>
    <row r="10" spans="1:26" ht="18.95" customHeight="1" x14ac:dyDescent="0.25">
      <c r="A10" s="307" t="s">
        <v>128</v>
      </c>
      <c r="B10" s="308">
        <v>44852</v>
      </c>
      <c r="C10" s="511"/>
      <c r="D10" s="258">
        <v>2738.74</v>
      </c>
      <c r="E10" s="186">
        <f t="shared" si="0"/>
        <v>304.27401399999997</v>
      </c>
      <c r="F10" s="186">
        <f t="shared" si="2"/>
        <v>109.5496</v>
      </c>
      <c r="G10" s="186">
        <f t="shared" si="1"/>
        <v>228.13704199999998</v>
      </c>
      <c r="H10" s="186">
        <f t="shared" si="3"/>
        <v>228.13704199999998</v>
      </c>
      <c r="I10" s="310">
        <f t="shared" si="4"/>
        <v>870.09769799999992</v>
      </c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</row>
    <row r="11" spans="1:26" ht="18.95" customHeight="1" x14ac:dyDescent="0.25">
      <c r="A11" s="307" t="s">
        <v>164</v>
      </c>
      <c r="B11" s="308">
        <v>44973</v>
      </c>
      <c r="C11" s="511"/>
      <c r="D11" s="258">
        <v>1176.17</v>
      </c>
      <c r="E11" s="186">
        <f t="shared" ref="E11" si="10">D11*11.11%</f>
        <v>130.67248699999999</v>
      </c>
      <c r="F11" s="186">
        <f t="shared" ref="F11" si="11">D11*4%</f>
        <v>47.046800000000005</v>
      </c>
      <c r="G11" s="186">
        <f t="shared" ref="G11" si="12">D11*8.33%</f>
        <v>97.974961000000008</v>
      </c>
      <c r="H11" s="186">
        <f t="shared" ref="H11" si="13">D11*8.33%</f>
        <v>97.974961000000008</v>
      </c>
      <c r="I11" s="310">
        <f t="shared" ref="I11" si="14">E11+F11+G11+H11</f>
        <v>373.66920900000002</v>
      </c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</row>
    <row r="12" spans="1:26" ht="18.95" customHeight="1" x14ac:dyDescent="0.25">
      <c r="A12" s="307" t="s">
        <v>165</v>
      </c>
      <c r="B12" s="308">
        <v>44958</v>
      </c>
      <c r="C12" s="511"/>
      <c r="D12" s="258">
        <v>1295.81</v>
      </c>
      <c r="E12" s="186">
        <f t="shared" ref="E12" si="15">D12*11.11%</f>
        <v>143.96449099999998</v>
      </c>
      <c r="F12" s="186">
        <f t="shared" ref="F12" si="16">D12*4%</f>
        <v>51.8324</v>
      </c>
      <c r="G12" s="186">
        <f t="shared" ref="G12" si="17">D12*8.33%</f>
        <v>107.940973</v>
      </c>
      <c r="H12" s="186">
        <f t="shared" ref="H12" si="18">D12*8.33%</f>
        <v>107.940973</v>
      </c>
      <c r="I12" s="310">
        <f t="shared" ref="I12" si="19">E12+F12+G12+H12</f>
        <v>411.67883699999999</v>
      </c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</row>
    <row r="13" spans="1:26" ht="18.95" customHeight="1" x14ac:dyDescent="0.25">
      <c r="A13" s="307" t="s">
        <v>129</v>
      </c>
      <c r="B13" s="308">
        <v>44852</v>
      </c>
      <c r="C13" s="511"/>
      <c r="D13" s="258">
        <v>2078.59</v>
      </c>
      <c r="E13" s="186">
        <f t="shared" si="0"/>
        <v>230.93134899999998</v>
      </c>
      <c r="F13" s="186">
        <f t="shared" si="2"/>
        <v>83.143600000000006</v>
      </c>
      <c r="G13" s="186">
        <f t="shared" si="1"/>
        <v>173.146547</v>
      </c>
      <c r="H13" s="186">
        <f t="shared" si="3"/>
        <v>173.146547</v>
      </c>
      <c r="I13" s="310">
        <f t="shared" si="4"/>
        <v>660.36804299999994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</row>
    <row r="14" spans="1:26" ht="18.75" customHeight="1" x14ac:dyDescent="0.25">
      <c r="A14" s="307" t="s">
        <v>130</v>
      </c>
      <c r="B14" s="308">
        <v>44852</v>
      </c>
      <c r="C14" s="511"/>
      <c r="D14" s="258">
        <v>3141.17</v>
      </c>
      <c r="E14" s="186">
        <f t="shared" si="0"/>
        <v>348.98398699999996</v>
      </c>
      <c r="F14" s="186">
        <f t="shared" si="2"/>
        <v>125.6468</v>
      </c>
      <c r="G14" s="186">
        <f t="shared" si="1"/>
        <v>261.65946100000002</v>
      </c>
      <c r="H14" s="186">
        <f t="shared" si="3"/>
        <v>261.65946100000002</v>
      </c>
      <c r="I14" s="310">
        <f t="shared" si="4"/>
        <v>997.94970899999998</v>
      </c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</row>
    <row r="15" spans="1:26" ht="18.95" customHeight="1" x14ac:dyDescent="0.25">
      <c r="A15" s="307" t="s">
        <v>166</v>
      </c>
      <c r="B15" s="308">
        <v>44972</v>
      </c>
      <c r="C15" s="511"/>
      <c r="D15" s="258">
        <v>1802.96</v>
      </c>
      <c r="E15" s="186">
        <f t="shared" ref="E15" si="20">D15*11.11%</f>
        <v>200.30885599999999</v>
      </c>
      <c r="F15" s="186">
        <f t="shared" ref="F15" si="21">D15*4%</f>
        <v>72.118400000000008</v>
      </c>
      <c r="G15" s="186">
        <f t="shared" ref="G15" si="22">D15*8.33%</f>
        <v>150.18656799999999</v>
      </c>
      <c r="H15" s="186">
        <f t="shared" ref="H15" si="23">D15*8.33%</f>
        <v>150.18656799999999</v>
      </c>
      <c r="I15" s="310">
        <f t="shared" ref="I15" si="24">E15+F15+G15+H15</f>
        <v>572.80039199999999</v>
      </c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</row>
    <row r="16" spans="1:26" ht="18.95" customHeight="1" x14ac:dyDescent="0.25">
      <c r="A16" s="307" t="s">
        <v>131</v>
      </c>
      <c r="B16" s="308">
        <v>44852</v>
      </c>
      <c r="C16" s="511"/>
      <c r="D16" s="258">
        <v>0</v>
      </c>
      <c r="E16" s="186">
        <f t="shared" si="0"/>
        <v>0</v>
      </c>
      <c r="F16" s="186">
        <f t="shared" si="2"/>
        <v>0</v>
      </c>
      <c r="G16" s="186">
        <f t="shared" si="1"/>
        <v>0</v>
      </c>
      <c r="H16" s="186">
        <f t="shared" si="3"/>
        <v>0</v>
      </c>
      <c r="I16" s="310">
        <f t="shared" si="4"/>
        <v>0</v>
      </c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</row>
    <row r="17" spans="1:23" ht="18.95" customHeight="1" x14ac:dyDescent="0.25">
      <c r="A17" s="307" t="s">
        <v>132</v>
      </c>
      <c r="B17" s="308">
        <v>44854</v>
      </c>
      <c r="C17" s="511"/>
      <c r="D17" s="258">
        <v>1559.36</v>
      </c>
      <c r="E17" s="186">
        <f t="shared" si="0"/>
        <v>173.24489599999998</v>
      </c>
      <c r="F17" s="186">
        <f t="shared" si="2"/>
        <v>62.374399999999994</v>
      </c>
      <c r="G17" s="186">
        <f t="shared" si="1"/>
        <v>129.894688</v>
      </c>
      <c r="H17" s="186">
        <f t="shared" si="3"/>
        <v>129.894688</v>
      </c>
      <c r="I17" s="310">
        <f t="shared" si="4"/>
        <v>495.40867199999991</v>
      </c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</row>
    <row r="18" spans="1:23" ht="18.95" customHeight="1" x14ac:dyDescent="0.25">
      <c r="A18" s="307" t="s">
        <v>133</v>
      </c>
      <c r="B18" s="308">
        <v>44852</v>
      </c>
      <c r="C18" s="511"/>
      <c r="D18" s="258">
        <v>1559.36</v>
      </c>
      <c r="E18" s="186">
        <f t="shared" si="0"/>
        <v>173.24489599999998</v>
      </c>
      <c r="F18" s="186">
        <f t="shared" si="2"/>
        <v>62.374399999999994</v>
      </c>
      <c r="G18" s="186">
        <f t="shared" si="1"/>
        <v>129.894688</v>
      </c>
      <c r="H18" s="186">
        <f t="shared" si="3"/>
        <v>129.894688</v>
      </c>
      <c r="I18" s="310">
        <f t="shared" si="4"/>
        <v>495.40867199999991</v>
      </c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</row>
    <row r="19" spans="1:23" ht="18.95" customHeight="1" x14ac:dyDescent="0.25">
      <c r="A19" s="307" t="s">
        <v>134</v>
      </c>
      <c r="B19" s="308">
        <v>44852</v>
      </c>
      <c r="C19" s="511"/>
      <c r="D19" s="258">
        <v>1559.36</v>
      </c>
      <c r="E19" s="186">
        <f t="shared" si="0"/>
        <v>173.24489599999998</v>
      </c>
      <c r="F19" s="186">
        <f t="shared" si="2"/>
        <v>62.374399999999994</v>
      </c>
      <c r="G19" s="186">
        <f t="shared" si="1"/>
        <v>129.894688</v>
      </c>
      <c r="H19" s="186">
        <f t="shared" si="3"/>
        <v>129.894688</v>
      </c>
      <c r="I19" s="310">
        <f t="shared" si="4"/>
        <v>495.40867199999991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</row>
    <row r="20" spans="1:23" ht="18" customHeight="1" x14ac:dyDescent="0.25">
      <c r="A20" s="307" t="s">
        <v>167</v>
      </c>
      <c r="B20" s="308">
        <v>44958</v>
      </c>
      <c r="C20" s="511"/>
      <c r="D20" s="258">
        <v>1176.17</v>
      </c>
      <c r="E20" s="186">
        <f t="shared" ref="E20:E21" si="25">D20*11.11%</f>
        <v>130.67248699999999</v>
      </c>
      <c r="F20" s="186">
        <f t="shared" ref="F20:F21" si="26">D20*4%</f>
        <v>47.046800000000005</v>
      </c>
      <c r="G20" s="186">
        <f t="shared" ref="G20:G21" si="27">D20*8.33%</f>
        <v>97.974961000000008</v>
      </c>
      <c r="H20" s="186">
        <f t="shared" ref="H20:H21" si="28">D20*8.33%</f>
        <v>97.974961000000008</v>
      </c>
      <c r="I20" s="310">
        <f t="shared" ref="I20:I21" si="29">E20+F20+G20+H20</f>
        <v>373.66920900000002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</row>
    <row r="21" spans="1:23" ht="18" customHeight="1" x14ac:dyDescent="0.25">
      <c r="A21" s="307" t="s">
        <v>159</v>
      </c>
      <c r="B21" s="308">
        <v>44875</v>
      </c>
      <c r="C21" s="511"/>
      <c r="D21" s="258">
        <v>2680.36</v>
      </c>
      <c r="E21" s="186">
        <f t="shared" si="25"/>
        <v>297.78799599999996</v>
      </c>
      <c r="F21" s="186">
        <f t="shared" si="26"/>
        <v>107.21440000000001</v>
      </c>
      <c r="G21" s="186">
        <f t="shared" si="27"/>
        <v>223.273988</v>
      </c>
      <c r="H21" s="186">
        <f t="shared" si="28"/>
        <v>223.273988</v>
      </c>
      <c r="I21" s="310">
        <f t="shared" si="29"/>
        <v>851.55037200000004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</row>
    <row r="22" spans="1:23" ht="18" customHeight="1" x14ac:dyDescent="0.25">
      <c r="A22" s="307" t="s">
        <v>193</v>
      </c>
      <c r="B22" s="308">
        <v>44991</v>
      </c>
      <c r="C22" s="511"/>
      <c r="D22" s="258">
        <v>3225.54</v>
      </c>
      <c r="E22" s="186">
        <f t="shared" si="0"/>
        <v>358.35749399999997</v>
      </c>
      <c r="F22" s="186">
        <f t="shared" si="2"/>
        <v>129.02160000000001</v>
      </c>
      <c r="G22" s="186">
        <f t="shared" si="1"/>
        <v>268.68748199999999</v>
      </c>
      <c r="H22" s="186">
        <f t="shared" si="3"/>
        <v>268.68748199999999</v>
      </c>
      <c r="I22" s="310">
        <f t="shared" si="4"/>
        <v>1024.754058</v>
      </c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</row>
    <row r="23" spans="1:23" ht="22.5" customHeight="1" x14ac:dyDescent="0.25">
      <c r="A23" s="508" t="s">
        <v>20</v>
      </c>
      <c r="B23" s="509"/>
      <c r="C23" s="509"/>
      <c r="D23" s="311">
        <f t="shared" ref="D23:I23" si="30">SUM(D4:D22)</f>
        <v>35689.79</v>
      </c>
      <c r="E23" s="311">
        <f t="shared" si="30"/>
        <v>3965.1356690000002</v>
      </c>
      <c r="F23" s="311">
        <f t="shared" si="30"/>
        <v>1427.5916000000002</v>
      </c>
      <c r="G23" s="311">
        <f t="shared" si="30"/>
        <v>2972.9595069999996</v>
      </c>
      <c r="H23" s="311">
        <f t="shared" si="30"/>
        <v>2972.9595069999996</v>
      </c>
      <c r="I23" s="311">
        <f t="shared" si="30"/>
        <v>11338.646283</v>
      </c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</row>
    <row r="24" spans="1:23" ht="14.25" customHeight="1" x14ac:dyDescent="0.25">
      <c r="A24" s="191"/>
      <c r="B24" s="192"/>
      <c r="C24" s="192"/>
      <c r="D24" s="192"/>
      <c r="E24" s="192"/>
      <c r="F24" s="192"/>
      <c r="G24" s="192"/>
      <c r="H24" s="192"/>
      <c r="I24" s="193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</row>
    <row r="25" spans="1:23" ht="14.25" customHeight="1" x14ac:dyDescent="0.25">
      <c r="A25" s="500" t="s">
        <v>269</v>
      </c>
      <c r="B25" s="501"/>
      <c r="C25" s="501"/>
      <c r="D25" s="501"/>
      <c r="E25" s="501"/>
      <c r="F25" s="501"/>
      <c r="G25" s="501"/>
      <c r="H25" s="501"/>
      <c r="I25" s="510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</row>
    <row r="26" spans="1:23" ht="14.25" customHeight="1" x14ac:dyDescent="0.25">
      <c r="A26" s="178"/>
      <c r="B26" s="195"/>
      <c r="C26" s="195"/>
      <c r="D26" s="195"/>
      <c r="E26" s="195"/>
      <c r="F26" s="195"/>
      <c r="G26" s="195"/>
      <c r="H26" s="195"/>
      <c r="I26" s="177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</row>
    <row r="27" spans="1:23" ht="14.25" customHeight="1" x14ac:dyDescent="0.25">
      <c r="A27" s="178"/>
      <c r="B27" s="195"/>
      <c r="C27" s="195"/>
      <c r="D27" s="195"/>
      <c r="E27" s="195"/>
      <c r="F27" s="195"/>
      <c r="G27" s="195"/>
      <c r="H27" s="195"/>
      <c r="I27" s="177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</row>
    <row r="28" spans="1:23" ht="22.5" customHeight="1" x14ac:dyDescent="0.25">
      <c r="A28" s="500" t="s">
        <v>30</v>
      </c>
      <c r="B28" s="501"/>
      <c r="C28" s="501"/>
      <c r="D28" s="501"/>
      <c r="E28" s="502" t="s">
        <v>30</v>
      </c>
      <c r="F28" s="502"/>
      <c r="G28" s="501"/>
      <c r="H28" s="194"/>
      <c r="I28" s="177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</row>
    <row r="29" spans="1:23" ht="14.25" customHeight="1" x14ac:dyDescent="0.25">
      <c r="A29" s="500" t="s">
        <v>77</v>
      </c>
      <c r="B29" s="501"/>
      <c r="C29" s="501"/>
      <c r="D29" s="501"/>
      <c r="E29" s="502" t="str">
        <f>[3]Dados!$C$28</f>
        <v>Carlos Roberto Chamberlain</v>
      </c>
      <c r="F29" s="502"/>
      <c r="G29" s="501"/>
      <c r="H29" s="194"/>
      <c r="I29" s="177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</row>
    <row r="30" spans="1:23" ht="14.25" customHeight="1" x14ac:dyDescent="0.25">
      <c r="A30" s="500" t="s">
        <v>80</v>
      </c>
      <c r="B30" s="501"/>
      <c r="C30" s="501"/>
      <c r="D30" s="501"/>
      <c r="E30" s="502" t="str">
        <f>[3]Dados!$C$29</f>
        <v xml:space="preserve"> CRC-RJ: 087945/04</v>
      </c>
      <c r="F30" s="502"/>
      <c r="G30" s="501"/>
      <c r="H30" s="194"/>
      <c r="I30" s="177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</row>
    <row r="31" spans="1:23" ht="14.25" customHeight="1" thickBot="1" x14ac:dyDescent="0.3">
      <c r="A31" s="503"/>
      <c r="B31" s="504"/>
      <c r="C31" s="504"/>
      <c r="D31" s="504"/>
      <c r="E31" s="180"/>
      <c r="F31" s="180"/>
      <c r="G31" s="180"/>
      <c r="H31" s="179"/>
      <c r="I31" s="181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</row>
    <row r="32" spans="1:23" ht="14.25" customHeight="1" x14ac:dyDescent="0.25">
      <c r="A32" s="49"/>
      <c r="B32" s="48"/>
      <c r="D32" s="50"/>
      <c r="E32" s="51"/>
      <c r="F32" s="51"/>
      <c r="G32" s="51"/>
      <c r="H32" s="51"/>
      <c r="I32" s="51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</row>
    <row r="33" spans="1:23" ht="14.25" customHeight="1" x14ac:dyDescent="0.25">
      <c r="A33" s="49"/>
      <c r="B33" s="48"/>
      <c r="D33" s="50"/>
      <c r="E33" s="51"/>
      <c r="F33" s="51"/>
      <c r="G33" s="51"/>
      <c r="H33" s="51"/>
      <c r="I33" s="51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</row>
    <row r="34" spans="1:23" ht="14.25" customHeight="1" x14ac:dyDescent="0.25">
      <c r="A34" s="49"/>
      <c r="B34" s="48"/>
      <c r="D34" s="50"/>
      <c r="E34" s="51"/>
      <c r="F34" s="51"/>
      <c r="G34" s="51"/>
      <c r="H34" s="51"/>
      <c r="I34" s="51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</row>
    <row r="35" spans="1:23" ht="14.25" customHeight="1" x14ac:dyDescent="0.25">
      <c r="A35" s="49"/>
      <c r="B35" s="48"/>
      <c r="D35" s="50"/>
      <c r="E35" s="51"/>
      <c r="F35" s="51"/>
      <c r="G35" s="51"/>
      <c r="H35" s="51"/>
      <c r="I35" s="51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</row>
    <row r="36" spans="1:23" ht="14.25" customHeight="1" x14ac:dyDescent="0.25">
      <c r="A36" s="49"/>
      <c r="B36" s="48"/>
      <c r="D36" s="50"/>
      <c r="E36" s="51"/>
      <c r="F36" s="51"/>
      <c r="G36" s="51"/>
      <c r="H36" s="51"/>
      <c r="I36" s="51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</row>
    <row r="37" spans="1:23" ht="14.25" customHeight="1" x14ac:dyDescent="0.25">
      <c r="A37" s="49"/>
      <c r="B37" s="48"/>
      <c r="D37" s="50"/>
      <c r="E37" s="51"/>
      <c r="F37" s="51"/>
      <c r="G37" s="51"/>
      <c r="H37" s="51"/>
      <c r="I37" s="51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</row>
    <row r="38" spans="1:23" ht="14.25" customHeight="1" x14ac:dyDescent="0.25">
      <c r="A38" s="49"/>
      <c r="B38" s="48"/>
      <c r="D38" s="50"/>
      <c r="E38" s="51"/>
      <c r="F38" s="51"/>
      <c r="G38" s="51"/>
      <c r="H38" s="51"/>
      <c r="I38" s="51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</row>
    <row r="39" spans="1:23" ht="14.25" customHeight="1" x14ac:dyDescent="0.25">
      <c r="A39" s="49"/>
      <c r="B39" s="48"/>
      <c r="D39" s="50"/>
      <c r="E39" s="51"/>
      <c r="F39" s="51"/>
      <c r="G39" s="51"/>
      <c r="H39" s="51"/>
      <c r="I39" s="51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</row>
    <row r="40" spans="1:23" ht="14.25" customHeight="1" x14ac:dyDescent="0.25">
      <c r="A40" s="49"/>
      <c r="B40" s="48"/>
      <c r="D40" s="50"/>
      <c r="E40" s="51"/>
      <c r="F40" s="51"/>
      <c r="G40" s="51"/>
      <c r="H40" s="51"/>
      <c r="I40" s="51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</row>
    <row r="41" spans="1:23" ht="14.25" customHeight="1" x14ac:dyDescent="0.25">
      <c r="A41" s="49"/>
      <c r="B41" s="48"/>
      <c r="D41" s="50"/>
      <c r="E41" s="51"/>
      <c r="F41" s="51"/>
      <c r="G41" s="51"/>
      <c r="H41" s="51"/>
      <c r="I41" s="51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</row>
    <row r="42" spans="1:23" ht="14.25" customHeight="1" x14ac:dyDescent="0.25">
      <c r="A42" s="49"/>
      <c r="B42" s="48"/>
      <c r="D42" s="50"/>
      <c r="E42" s="51"/>
      <c r="F42" s="51"/>
      <c r="G42" s="51"/>
      <c r="H42" s="51"/>
      <c r="I42" s="51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</row>
    <row r="43" spans="1:23" ht="14.25" customHeight="1" x14ac:dyDescent="0.25">
      <c r="A43" s="49"/>
      <c r="B43" s="48"/>
      <c r="D43" s="50"/>
      <c r="E43" s="51"/>
      <c r="F43" s="51"/>
      <c r="G43" s="51"/>
      <c r="H43" s="51"/>
      <c r="I43" s="51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</row>
    <row r="44" spans="1:23" ht="14.25" customHeight="1" x14ac:dyDescent="0.25">
      <c r="A44" s="49"/>
      <c r="B44" s="48"/>
      <c r="D44" s="50"/>
      <c r="E44" s="51"/>
      <c r="F44" s="51"/>
      <c r="G44" s="51"/>
      <c r="H44" s="51"/>
      <c r="I44" s="51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</row>
    <row r="45" spans="1:23" ht="14.25" customHeight="1" x14ac:dyDescent="0.25">
      <c r="A45" s="49"/>
      <c r="B45" s="48"/>
      <c r="D45" s="50"/>
      <c r="E45" s="51"/>
      <c r="F45" s="51"/>
      <c r="G45" s="51"/>
      <c r="H45" s="51"/>
      <c r="I45" s="51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</row>
    <row r="46" spans="1:23" ht="14.25" customHeight="1" x14ac:dyDescent="0.25">
      <c r="A46" s="49"/>
      <c r="B46" s="48"/>
      <c r="D46" s="50"/>
      <c r="E46" s="51"/>
      <c r="F46" s="51"/>
      <c r="G46" s="51"/>
      <c r="H46" s="51"/>
      <c r="I46" s="51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</row>
    <row r="47" spans="1:23" ht="14.25" customHeight="1" x14ac:dyDescent="0.25">
      <c r="A47" s="49"/>
      <c r="B47" s="48"/>
      <c r="D47" s="50"/>
      <c r="E47" s="51"/>
      <c r="F47" s="51"/>
      <c r="G47" s="51"/>
      <c r="H47" s="51"/>
      <c r="I47" s="51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</row>
    <row r="48" spans="1:23" ht="14.25" customHeight="1" x14ac:dyDescent="0.25">
      <c r="A48" s="49"/>
      <c r="B48" s="48"/>
      <c r="D48" s="50"/>
      <c r="E48" s="51"/>
      <c r="F48" s="51"/>
      <c r="G48" s="51"/>
      <c r="H48" s="51"/>
      <c r="I48" s="51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</row>
    <row r="49" spans="1:23" ht="14.25" customHeight="1" x14ac:dyDescent="0.25">
      <c r="A49" s="49"/>
      <c r="B49" s="48"/>
      <c r="D49" s="50"/>
      <c r="E49" s="51"/>
      <c r="F49" s="51"/>
      <c r="G49" s="51"/>
      <c r="H49" s="51"/>
      <c r="I49" s="51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</row>
    <row r="50" spans="1:23" ht="14.25" customHeight="1" x14ac:dyDescent="0.25">
      <c r="A50" s="49"/>
      <c r="B50" s="48"/>
      <c r="D50" s="50"/>
      <c r="E50" s="51"/>
      <c r="F50" s="51"/>
      <c r="G50" s="51"/>
      <c r="H50" s="51"/>
      <c r="I50" s="51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</row>
    <row r="51" spans="1:23" ht="14.25" customHeight="1" x14ac:dyDescent="0.25">
      <c r="A51" s="49"/>
      <c r="B51" s="48"/>
      <c r="D51" s="50"/>
      <c r="E51" s="51"/>
      <c r="F51" s="51"/>
      <c r="G51" s="51"/>
      <c r="H51" s="51"/>
      <c r="I51" s="51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</row>
    <row r="52" spans="1:23" ht="14.25" customHeight="1" x14ac:dyDescent="0.25">
      <c r="A52" s="49"/>
      <c r="B52" s="48"/>
      <c r="D52" s="50"/>
      <c r="E52" s="51"/>
      <c r="F52" s="51"/>
      <c r="G52" s="51"/>
      <c r="H52" s="51"/>
      <c r="I52" s="51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</row>
    <row r="53" spans="1:23" ht="14.25" customHeight="1" x14ac:dyDescent="0.25">
      <c r="A53" s="49"/>
      <c r="B53" s="48"/>
      <c r="D53" s="50"/>
      <c r="E53" s="51"/>
      <c r="F53" s="51"/>
      <c r="G53" s="51"/>
      <c r="H53" s="51"/>
      <c r="I53" s="51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</row>
    <row r="54" spans="1:23" ht="14.25" customHeight="1" x14ac:dyDescent="0.25">
      <c r="A54" s="49"/>
      <c r="B54" s="48"/>
      <c r="D54" s="50"/>
      <c r="E54" s="51"/>
      <c r="F54" s="51"/>
      <c r="G54" s="51"/>
      <c r="H54" s="51"/>
      <c r="I54" s="51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</row>
    <row r="55" spans="1:23" ht="14.25" customHeight="1" x14ac:dyDescent="0.25">
      <c r="A55" s="49"/>
      <c r="B55" s="48"/>
      <c r="D55" s="50"/>
      <c r="E55" s="51"/>
      <c r="F55" s="51"/>
      <c r="G55" s="51"/>
      <c r="H55" s="51"/>
      <c r="I55" s="51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</row>
    <row r="56" spans="1:23" ht="14.25" customHeight="1" x14ac:dyDescent="0.25">
      <c r="A56" s="49"/>
      <c r="B56" s="48"/>
      <c r="D56" s="50"/>
      <c r="E56" s="51"/>
      <c r="F56" s="51"/>
      <c r="G56" s="51"/>
      <c r="H56" s="51"/>
      <c r="I56" s="51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</row>
    <row r="57" spans="1:23" ht="14.25" customHeight="1" x14ac:dyDescent="0.25">
      <c r="A57" s="49"/>
      <c r="B57" s="48"/>
      <c r="D57" s="50"/>
      <c r="E57" s="51"/>
      <c r="F57" s="51"/>
      <c r="G57" s="51"/>
      <c r="H57" s="51"/>
      <c r="I57" s="51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</row>
    <row r="58" spans="1:23" ht="14.25" customHeight="1" x14ac:dyDescent="0.25">
      <c r="A58" s="49"/>
      <c r="B58" s="48"/>
      <c r="D58" s="50"/>
      <c r="E58" s="51"/>
      <c r="F58" s="51"/>
      <c r="G58" s="51"/>
      <c r="H58" s="51"/>
      <c r="I58" s="51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</row>
    <row r="59" spans="1:23" ht="14.25" customHeight="1" x14ac:dyDescent="0.25">
      <c r="A59" s="49"/>
      <c r="B59" s="48"/>
      <c r="D59" s="50"/>
      <c r="E59" s="51"/>
      <c r="F59" s="51"/>
      <c r="G59" s="51"/>
      <c r="H59" s="51"/>
      <c r="I59" s="51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</row>
    <row r="60" spans="1:23" ht="14.25" customHeight="1" x14ac:dyDescent="0.25">
      <c r="A60" s="49"/>
      <c r="B60" s="48"/>
      <c r="D60" s="50"/>
      <c r="E60" s="51"/>
      <c r="F60" s="51"/>
      <c r="G60" s="51"/>
      <c r="H60" s="51"/>
      <c r="I60" s="51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</row>
    <row r="61" spans="1:23" ht="14.25" customHeight="1" x14ac:dyDescent="0.25">
      <c r="A61" s="49"/>
      <c r="B61" s="48"/>
      <c r="D61" s="50"/>
      <c r="E61" s="51"/>
      <c r="F61" s="51"/>
      <c r="G61" s="51"/>
      <c r="H61" s="51"/>
      <c r="I61" s="51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</row>
    <row r="62" spans="1:23" ht="14.25" customHeight="1" x14ac:dyDescent="0.25">
      <c r="A62" s="49"/>
      <c r="B62" s="48"/>
      <c r="D62" s="50"/>
      <c r="E62" s="51"/>
      <c r="F62" s="51"/>
      <c r="G62" s="51"/>
      <c r="H62" s="51"/>
      <c r="I62" s="51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</row>
    <row r="63" spans="1:23" ht="14.25" customHeight="1" x14ac:dyDescent="0.25">
      <c r="A63" s="49"/>
      <c r="B63" s="48"/>
      <c r="D63" s="50"/>
      <c r="E63" s="51"/>
      <c r="F63" s="51"/>
      <c r="G63" s="51"/>
      <c r="H63" s="51"/>
      <c r="I63" s="51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</row>
    <row r="64" spans="1:23" ht="14.25" customHeight="1" x14ac:dyDescent="0.25">
      <c r="A64" s="49"/>
      <c r="B64" s="48"/>
      <c r="D64" s="50"/>
      <c r="E64" s="51"/>
      <c r="F64" s="51"/>
      <c r="G64" s="51"/>
      <c r="H64" s="51"/>
      <c r="I64" s="51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</row>
    <row r="65" spans="1:23" ht="14.25" customHeight="1" x14ac:dyDescent="0.25">
      <c r="A65" s="49"/>
      <c r="B65" s="48"/>
      <c r="D65" s="50"/>
      <c r="E65" s="51"/>
      <c r="F65" s="51"/>
      <c r="G65" s="51"/>
      <c r="H65" s="51"/>
      <c r="I65" s="51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</row>
    <row r="66" spans="1:23" ht="14.25" customHeight="1" x14ac:dyDescent="0.25">
      <c r="A66" s="49"/>
      <c r="B66" s="48"/>
      <c r="D66" s="50"/>
      <c r="E66" s="51"/>
      <c r="F66" s="51"/>
      <c r="G66" s="51"/>
      <c r="H66" s="51"/>
      <c r="I66" s="51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</row>
    <row r="67" spans="1:23" ht="14.25" customHeight="1" x14ac:dyDescent="0.25">
      <c r="A67" s="49"/>
      <c r="B67" s="48"/>
      <c r="D67" s="50"/>
      <c r="E67" s="51"/>
      <c r="F67" s="51"/>
      <c r="G67" s="51"/>
      <c r="H67" s="51"/>
      <c r="I67" s="51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</row>
    <row r="68" spans="1:23" ht="14.25" customHeight="1" x14ac:dyDescent="0.25">
      <c r="A68" s="49"/>
      <c r="B68" s="48"/>
      <c r="D68" s="50"/>
      <c r="E68" s="51"/>
      <c r="F68" s="51"/>
      <c r="G68" s="51"/>
      <c r="H68" s="51"/>
      <c r="I68" s="51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</row>
    <row r="69" spans="1:23" ht="14.25" customHeight="1" x14ac:dyDescent="0.25">
      <c r="A69" s="49"/>
      <c r="B69" s="48"/>
      <c r="D69" s="50"/>
      <c r="E69" s="51"/>
      <c r="F69" s="51"/>
      <c r="G69" s="51"/>
      <c r="H69" s="51"/>
      <c r="I69" s="51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</row>
    <row r="70" spans="1:23" ht="14.25" customHeight="1" x14ac:dyDescent="0.25">
      <c r="A70" s="49"/>
      <c r="B70" s="48"/>
      <c r="D70" s="50"/>
      <c r="E70" s="51"/>
      <c r="F70" s="51"/>
      <c r="G70" s="51"/>
      <c r="H70" s="51"/>
      <c r="I70" s="51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</row>
    <row r="71" spans="1:23" ht="14.25" customHeight="1" x14ac:dyDescent="0.25">
      <c r="A71" s="49"/>
      <c r="B71" s="48"/>
      <c r="D71" s="50"/>
      <c r="E71" s="51"/>
      <c r="F71" s="51"/>
      <c r="G71" s="51"/>
      <c r="H71" s="51"/>
      <c r="I71" s="51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</row>
    <row r="72" spans="1:23" ht="14.25" customHeight="1" x14ac:dyDescent="0.25">
      <c r="A72" s="49"/>
      <c r="B72" s="48"/>
      <c r="D72" s="50"/>
      <c r="E72" s="51"/>
      <c r="F72" s="51"/>
      <c r="G72" s="51"/>
      <c r="H72" s="51"/>
      <c r="I72" s="51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</row>
    <row r="73" spans="1:23" ht="14.25" customHeight="1" x14ac:dyDescent="0.25">
      <c r="A73" s="49"/>
      <c r="B73" s="48"/>
      <c r="D73" s="50"/>
      <c r="E73" s="51"/>
      <c r="F73" s="51"/>
      <c r="G73" s="51"/>
      <c r="H73" s="51"/>
      <c r="I73" s="51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</row>
    <row r="74" spans="1:23" ht="14.25" customHeight="1" x14ac:dyDescent="0.25">
      <c r="A74" s="49"/>
      <c r="B74" s="48"/>
      <c r="D74" s="50"/>
      <c r="E74" s="51"/>
      <c r="F74" s="51"/>
      <c r="G74" s="51"/>
      <c r="H74" s="51"/>
      <c r="I74" s="51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</row>
    <row r="75" spans="1:23" ht="14.25" customHeight="1" x14ac:dyDescent="0.25">
      <c r="A75" s="49"/>
      <c r="B75" s="48"/>
      <c r="D75" s="50"/>
      <c r="E75" s="51"/>
      <c r="F75" s="51"/>
      <c r="G75" s="51"/>
      <c r="H75" s="51"/>
      <c r="I75" s="51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</row>
    <row r="76" spans="1:23" ht="14.25" customHeight="1" x14ac:dyDescent="0.25">
      <c r="A76" s="49"/>
      <c r="B76" s="48"/>
      <c r="D76" s="50"/>
      <c r="E76" s="51"/>
      <c r="F76" s="51"/>
      <c r="G76" s="51"/>
      <c r="H76" s="51"/>
      <c r="I76" s="51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</row>
    <row r="77" spans="1:23" ht="14.25" customHeight="1" x14ac:dyDescent="0.25">
      <c r="A77" s="49"/>
      <c r="B77" s="48"/>
      <c r="D77" s="50"/>
      <c r="E77" s="51"/>
      <c r="F77" s="51"/>
      <c r="G77" s="51"/>
      <c r="H77" s="51"/>
      <c r="I77" s="51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</row>
    <row r="78" spans="1:23" ht="14.25" customHeight="1" x14ac:dyDescent="0.25">
      <c r="A78" s="49"/>
      <c r="B78" s="48"/>
      <c r="D78" s="50"/>
      <c r="E78" s="51"/>
      <c r="F78" s="51"/>
      <c r="G78" s="51"/>
      <c r="H78" s="51"/>
      <c r="I78" s="51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</row>
    <row r="79" spans="1:23" ht="14.25" customHeight="1" x14ac:dyDescent="0.25">
      <c r="A79" s="49"/>
      <c r="B79" s="48"/>
      <c r="D79" s="50"/>
      <c r="E79" s="51"/>
      <c r="F79" s="51"/>
      <c r="G79" s="51"/>
      <c r="H79" s="51"/>
      <c r="I79" s="51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</row>
    <row r="80" spans="1:23" ht="14.25" customHeight="1" x14ac:dyDescent="0.25">
      <c r="A80" s="49"/>
      <c r="B80" s="48"/>
      <c r="D80" s="50"/>
      <c r="E80" s="51"/>
      <c r="F80" s="51"/>
      <c r="G80" s="51"/>
      <c r="H80" s="51"/>
      <c r="I80" s="51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</row>
    <row r="81" spans="1:23" ht="14.25" customHeight="1" x14ac:dyDescent="0.25">
      <c r="A81" s="49"/>
      <c r="B81" s="48"/>
      <c r="D81" s="50"/>
      <c r="E81" s="51"/>
      <c r="F81" s="51"/>
      <c r="G81" s="51"/>
      <c r="H81" s="51"/>
      <c r="I81" s="51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</row>
    <row r="82" spans="1:23" ht="14.25" customHeight="1" x14ac:dyDescent="0.25">
      <c r="A82" s="49"/>
      <c r="B82" s="48"/>
      <c r="D82" s="50"/>
      <c r="E82" s="51"/>
      <c r="F82" s="51"/>
      <c r="G82" s="51"/>
      <c r="H82" s="51"/>
      <c r="I82" s="51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</row>
    <row r="83" spans="1:23" ht="14.25" customHeight="1" x14ac:dyDescent="0.25">
      <c r="A83" s="49"/>
      <c r="B83" s="48"/>
      <c r="D83" s="50"/>
      <c r="E83" s="51"/>
      <c r="F83" s="51"/>
      <c r="G83" s="51"/>
      <c r="H83" s="51"/>
      <c r="I83" s="51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</row>
    <row r="84" spans="1:23" ht="14.25" customHeight="1" x14ac:dyDescent="0.25">
      <c r="A84" s="49"/>
      <c r="B84" s="48"/>
      <c r="D84" s="50"/>
      <c r="E84" s="51"/>
      <c r="F84" s="51"/>
      <c r="G84" s="51"/>
      <c r="H84" s="51"/>
      <c r="I84" s="51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</row>
    <row r="85" spans="1:23" ht="14.25" customHeight="1" x14ac:dyDescent="0.25">
      <c r="A85" s="49"/>
      <c r="B85" s="48"/>
      <c r="D85" s="50"/>
      <c r="E85" s="51"/>
      <c r="F85" s="51"/>
      <c r="G85" s="51"/>
      <c r="H85" s="51"/>
      <c r="I85" s="51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</row>
    <row r="86" spans="1:23" ht="14.25" customHeight="1" x14ac:dyDescent="0.25">
      <c r="A86" s="49"/>
      <c r="B86" s="48"/>
      <c r="D86" s="50"/>
      <c r="E86" s="51"/>
      <c r="F86" s="51"/>
      <c r="G86" s="51"/>
      <c r="H86" s="51"/>
      <c r="I86" s="51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</row>
    <row r="87" spans="1:23" ht="14.25" customHeight="1" x14ac:dyDescent="0.25">
      <c r="A87" s="49"/>
      <c r="B87" s="48"/>
      <c r="D87" s="50"/>
      <c r="E87" s="51"/>
      <c r="F87" s="51"/>
      <c r="G87" s="51"/>
      <c r="H87" s="51"/>
      <c r="I87" s="51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</row>
    <row r="88" spans="1:23" ht="14.25" customHeight="1" x14ac:dyDescent="0.25">
      <c r="A88" s="49"/>
      <c r="B88" s="48"/>
      <c r="D88" s="50"/>
      <c r="E88" s="51"/>
      <c r="F88" s="51"/>
      <c r="G88" s="51"/>
      <c r="H88" s="51"/>
      <c r="I88" s="51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</row>
    <row r="89" spans="1:23" ht="14.25" customHeight="1" x14ac:dyDescent="0.25">
      <c r="A89" s="49"/>
      <c r="B89" s="48"/>
      <c r="D89" s="50"/>
      <c r="E89" s="51"/>
      <c r="F89" s="51"/>
      <c r="G89" s="51"/>
      <c r="H89" s="51"/>
      <c r="I89" s="51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</row>
    <row r="90" spans="1:23" ht="14.25" customHeight="1" x14ac:dyDescent="0.25">
      <c r="A90" s="49"/>
      <c r="B90" s="48"/>
      <c r="D90" s="50"/>
      <c r="E90" s="51"/>
      <c r="F90" s="51"/>
      <c r="G90" s="51"/>
      <c r="H90" s="51"/>
      <c r="I90" s="51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</row>
    <row r="91" spans="1:23" ht="14.25" customHeight="1" x14ac:dyDescent="0.25">
      <c r="A91" s="49"/>
      <c r="B91" s="48"/>
      <c r="D91" s="50"/>
      <c r="E91" s="51"/>
      <c r="F91" s="51"/>
      <c r="G91" s="51"/>
      <c r="H91" s="51"/>
      <c r="I91" s="51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</row>
    <row r="92" spans="1:23" ht="14.25" customHeight="1" x14ac:dyDescent="0.25">
      <c r="A92" s="49"/>
      <c r="B92" s="48"/>
      <c r="D92" s="50"/>
      <c r="E92" s="51"/>
      <c r="F92" s="51"/>
      <c r="G92" s="51"/>
      <c r="H92" s="51"/>
      <c r="I92" s="51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</row>
    <row r="93" spans="1:23" ht="14.25" customHeight="1" x14ac:dyDescent="0.25">
      <c r="A93" s="49"/>
      <c r="B93" s="48"/>
      <c r="D93" s="50"/>
      <c r="E93" s="51"/>
      <c r="F93" s="51"/>
      <c r="G93" s="51"/>
      <c r="H93" s="51"/>
      <c r="I93" s="51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</row>
    <row r="94" spans="1:23" ht="14.25" customHeight="1" x14ac:dyDescent="0.25">
      <c r="A94" s="49"/>
      <c r="B94" s="48"/>
      <c r="D94" s="50"/>
      <c r="E94" s="51"/>
      <c r="F94" s="51"/>
      <c r="G94" s="51"/>
      <c r="H94" s="51"/>
      <c r="I94" s="51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</row>
    <row r="95" spans="1:23" ht="14.25" customHeight="1" x14ac:dyDescent="0.25">
      <c r="A95" s="49"/>
      <c r="B95" s="48"/>
      <c r="D95" s="50"/>
      <c r="E95" s="51"/>
      <c r="F95" s="51"/>
      <c r="G95" s="51"/>
      <c r="H95" s="51"/>
      <c r="I95" s="51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</row>
    <row r="96" spans="1:23" ht="14.25" customHeight="1" x14ac:dyDescent="0.25">
      <c r="A96" s="49"/>
      <c r="B96" s="48"/>
      <c r="D96" s="50"/>
      <c r="E96" s="51"/>
      <c r="F96" s="51"/>
      <c r="G96" s="51"/>
      <c r="H96" s="51"/>
      <c r="I96" s="51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</row>
    <row r="97" spans="1:23" ht="14.25" customHeight="1" x14ac:dyDescent="0.25">
      <c r="A97" s="49"/>
      <c r="B97" s="48"/>
      <c r="D97" s="50"/>
      <c r="E97" s="51"/>
      <c r="F97" s="51"/>
      <c r="G97" s="51"/>
      <c r="H97" s="51"/>
      <c r="I97" s="51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</row>
    <row r="98" spans="1:23" ht="14.25" customHeight="1" x14ac:dyDescent="0.25">
      <c r="A98" s="49"/>
      <c r="B98" s="48"/>
      <c r="D98" s="50"/>
      <c r="E98" s="51"/>
      <c r="F98" s="51"/>
      <c r="G98" s="51"/>
      <c r="H98" s="51"/>
      <c r="I98" s="51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</row>
    <row r="99" spans="1:23" ht="14.25" customHeight="1" x14ac:dyDescent="0.25">
      <c r="A99" s="49"/>
      <c r="B99" s="48"/>
      <c r="D99" s="50"/>
      <c r="E99" s="51"/>
      <c r="F99" s="51"/>
      <c r="G99" s="51"/>
      <c r="H99" s="51"/>
      <c r="I99" s="51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</row>
    <row r="100" spans="1:23" ht="14.25" customHeight="1" x14ac:dyDescent="0.25">
      <c r="A100" s="49"/>
      <c r="B100" s="48"/>
      <c r="D100" s="50"/>
      <c r="E100" s="51"/>
      <c r="F100" s="51"/>
      <c r="G100" s="51"/>
      <c r="H100" s="51"/>
      <c r="I100" s="51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</row>
    <row r="101" spans="1:23" ht="14.25" customHeight="1" x14ac:dyDescent="0.25">
      <c r="A101" s="49"/>
      <c r="B101" s="48"/>
      <c r="D101" s="50"/>
      <c r="E101" s="51"/>
      <c r="F101" s="51"/>
      <c r="G101" s="51"/>
      <c r="H101" s="51"/>
      <c r="I101" s="51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</row>
    <row r="102" spans="1:23" ht="14.25" customHeight="1" x14ac:dyDescent="0.25">
      <c r="A102" s="49"/>
      <c r="B102" s="48"/>
      <c r="D102" s="50"/>
      <c r="E102" s="51"/>
      <c r="F102" s="51"/>
      <c r="G102" s="51"/>
      <c r="H102" s="51"/>
      <c r="I102" s="51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</row>
    <row r="103" spans="1:23" ht="14.25" customHeight="1" x14ac:dyDescent="0.25">
      <c r="A103" s="49"/>
      <c r="B103" s="48"/>
      <c r="D103" s="50"/>
      <c r="E103" s="51"/>
      <c r="F103" s="51"/>
      <c r="G103" s="51"/>
      <c r="H103" s="51"/>
      <c r="I103" s="51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</row>
    <row r="104" spans="1:23" ht="14.25" customHeight="1" x14ac:dyDescent="0.25">
      <c r="A104" s="49"/>
      <c r="B104" s="48"/>
      <c r="D104" s="50"/>
      <c r="E104" s="51"/>
      <c r="F104" s="51"/>
      <c r="G104" s="51"/>
      <c r="H104" s="51"/>
      <c r="I104" s="51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</row>
    <row r="105" spans="1:23" ht="14.25" customHeight="1" x14ac:dyDescent="0.25">
      <c r="A105" s="49"/>
      <c r="B105" s="48"/>
      <c r="D105" s="50"/>
      <c r="E105" s="51"/>
      <c r="F105" s="51"/>
      <c r="G105" s="51"/>
      <c r="H105" s="51"/>
      <c r="I105" s="51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</row>
    <row r="106" spans="1:23" ht="14.25" customHeight="1" x14ac:dyDescent="0.25">
      <c r="A106" s="49"/>
      <c r="B106" s="48"/>
      <c r="D106" s="50"/>
      <c r="E106" s="51"/>
      <c r="F106" s="51"/>
      <c r="G106" s="51"/>
      <c r="H106" s="51"/>
      <c r="I106" s="51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</row>
    <row r="107" spans="1:23" ht="14.25" customHeight="1" x14ac:dyDescent="0.25">
      <c r="A107" s="49"/>
      <c r="B107" s="48"/>
      <c r="D107" s="50"/>
      <c r="E107" s="51"/>
      <c r="F107" s="51"/>
      <c r="G107" s="51"/>
      <c r="H107" s="51"/>
      <c r="I107" s="51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</row>
    <row r="108" spans="1:23" ht="14.25" customHeight="1" x14ac:dyDescent="0.25">
      <c r="A108" s="49"/>
      <c r="B108" s="48"/>
      <c r="D108" s="50"/>
      <c r="E108" s="51"/>
      <c r="F108" s="51"/>
      <c r="G108" s="51"/>
      <c r="H108" s="51"/>
      <c r="I108" s="51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</row>
    <row r="109" spans="1:23" ht="14.25" customHeight="1" x14ac:dyDescent="0.25">
      <c r="A109" s="49"/>
      <c r="B109" s="48"/>
      <c r="D109" s="50"/>
      <c r="E109" s="51"/>
      <c r="F109" s="51"/>
      <c r="G109" s="51"/>
      <c r="H109" s="51"/>
      <c r="I109" s="51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</row>
    <row r="110" spans="1:23" ht="14.25" customHeight="1" x14ac:dyDescent="0.25">
      <c r="A110" s="49"/>
      <c r="B110" s="48"/>
      <c r="D110" s="50"/>
      <c r="E110" s="51"/>
      <c r="F110" s="51"/>
      <c r="G110" s="51"/>
      <c r="H110" s="51"/>
      <c r="I110" s="51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</row>
    <row r="111" spans="1:23" ht="14.25" customHeight="1" x14ac:dyDescent="0.25">
      <c r="A111" s="49"/>
      <c r="B111" s="48"/>
      <c r="D111" s="50"/>
      <c r="E111" s="51"/>
      <c r="F111" s="51"/>
      <c r="G111" s="51"/>
      <c r="H111" s="51"/>
      <c r="I111" s="51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</row>
    <row r="112" spans="1:23" ht="14.25" customHeight="1" x14ac:dyDescent="0.25">
      <c r="A112" s="49"/>
      <c r="B112" s="48"/>
      <c r="D112" s="50"/>
      <c r="E112" s="51"/>
      <c r="F112" s="51"/>
      <c r="G112" s="51"/>
      <c r="H112" s="51"/>
      <c r="I112" s="51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</row>
    <row r="113" spans="1:23" ht="14.25" customHeight="1" x14ac:dyDescent="0.25">
      <c r="A113" s="49"/>
      <c r="B113" s="48"/>
      <c r="D113" s="50"/>
      <c r="E113" s="51"/>
      <c r="F113" s="51"/>
      <c r="G113" s="51"/>
      <c r="H113" s="51"/>
      <c r="I113" s="51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</row>
    <row r="114" spans="1:23" ht="14.25" customHeight="1" x14ac:dyDescent="0.25">
      <c r="A114" s="49"/>
      <c r="B114" s="48"/>
      <c r="D114" s="50"/>
      <c r="E114" s="51"/>
      <c r="F114" s="51"/>
      <c r="G114" s="51"/>
      <c r="H114" s="51"/>
      <c r="I114" s="51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</row>
    <row r="115" spans="1:23" ht="14.25" customHeight="1" x14ac:dyDescent="0.25">
      <c r="A115" s="49"/>
      <c r="B115" s="48"/>
      <c r="D115" s="50"/>
      <c r="E115" s="51"/>
      <c r="F115" s="51"/>
      <c r="G115" s="51"/>
      <c r="H115" s="51"/>
      <c r="I115" s="51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</row>
    <row r="116" spans="1:23" ht="14.25" customHeight="1" x14ac:dyDescent="0.25">
      <c r="A116" s="49"/>
      <c r="B116" s="48"/>
      <c r="D116" s="50"/>
      <c r="E116" s="51"/>
      <c r="F116" s="51"/>
      <c r="G116" s="51"/>
      <c r="H116" s="51"/>
      <c r="I116" s="51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</row>
    <row r="117" spans="1:23" ht="14.25" customHeight="1" x14ac:dyDescent="0.25">
      <c r="A117" s="49"/>
      <c r="B117" s="48"/>
      <c r="D117" s="50"/>
      <c r="E117" s="51"/>
      <c r="F117" s="51"/>
      <c r="G117" s="51"/>
      <c r="H117" s="51"/>
      <c r="I117" s="51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</row>
    <row r="118" spans="1:23" ht="14.25" customHeight="1" x14ac:dyDescent="0.25">
      <c r="A118" s="49"/>
      <c r="B118" s="48"/>
      <c r="D118" s="50"/>
      <c r="E118" s="51"/>
      <c r="F118" s="51"/>
      <c r="G118" s="51"/>
      <c r="H118" s="51"/>
      <c r="I118" s="51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</row>
    <row r="119" spans="1:23" ht="14.25" customHeight="1" x14ac:dyDescent="0.25">
      <c r="A119" s="49"/>
      <c r="B119" s="48"/>
      <c r="D119" s="50"/>
      <c r="E119" s="51"/>
      <c r="F119" s="51"/>
      <c r="G119" s="51"/>
      <c r="H119" s="51"/>
      <c r="I119" s="51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</row>
    <row r="120" spans="1:23" ht="14.25" customHeight="1" x14ac:dyDescent="0.25">
      <c r="A120" s="49"/>
      <c r="B120" s="48"/>
      <c r="D120" s="50"/>
      <c r="E120" s="51"/>
      <c r="F120" s="51"/>
      <c r="G120" s="51"/>
      <c r="H120" s="51"/>
      <c r="I120" s="51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</row>
    <row r="121" spans="1:23" ht="14.25" customHeight="1" x14ac:dyDescent="0.25">
      <c r="A121" s="49"/>
      <c r="B121" s="48"/>
      <c r="D121" s="50"/>
      <c r="E121" s="51"/>
      <c r="F121" s="51"/>
      <c r="G121" s="51"/>
      <c r="H121" s="51"/>
      <c r="I121" s="51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</row>
    <row r="122" spans="1:23" ht="14.25" customHeight="1" x14ac:dyDescent="0.25">
      <c r="A122" s="49"/>
      <c r="B122" s="48"/>
      <c r="D122" s="50"/>
      <c r="E122" s="51"/>
      <c r="F122" s="51"/>
      <c r="G122" s="51"/>
      <c r="H122" s="51"/>
      <c r="I122" s="51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</row>
    <row r="123" spans="1:23" ht="14.25" customHeight="1" x14ac:dyDescent="0.25">
      <c r="A123" s="49"/>
      <c r="B123" s="48"/>
      <c r="D123" s="50"/>
      <c r="E123" s="51"/>
      <c r="F123" s="51"/>
      <c r="G123" s="51"/>
      <c r="H123" s="51"/>
      <c r="I123" s="51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</row>
    <row r="124" spans="1:23" ht="14.25" customHeight="1" x14ac:dyDescent="0.25">
      <c r="A124" s="49"/>
      <c r="B124" s="48"/>
      <c r="D124" s="50"/>
      <c r="E124" s="51"/>
      <c r="F124" s="51"/>
      <c r="G124" s="51"/>
      <c r="H124" s="51"/>
      <c r="I124" s="51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</row>
    <row r="125" spans="1:23" ht="14.25" customHeight="1" x14ac:dyDescent="0.25">
      <c r="A125" s="49"/>
      <c r="B125" s="48"/>
      <c r="D125" s="50"/>
      <c r="E125" s="51"/>
      <c r="F125" s="51"/>
      <c r="G125" s="51"/>
      <c r="H125" s="51"/>
      <c r="I125" s="51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</row>
    <row r="126" spans="1:23" ht="14.25" customHeight="1" x14ac:dyDescent="0.25">
      <c r="A126" s="49"/>
      <c r="B126" s="48"/>
      <c r="D126" s="50"/>
      <c r="E126" s="51"/>
      <c r="F126" s="51"/>
      <c r="G126" s="51"/>
      <c r="H126" s="51"/>
      <c r="I126" s="51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</row>
    <row r="127" spans="1:23" ht="14.25" customHeight="1" x14ac:dyDescent="0.25">
      <c r="A127" s="49"/>
      <c r="B127" s="48"/>
      <c r="D127" s="50"/>
      <c r="E127" s="51"/>
      <c r="F127" s="51"/>
      <c r="G127" s="51"/>
      <c r="H127" s="51"/>
      <c r="I127" s="51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</row>
    <row r="128" spans="1:23" ht="14.25" customHeight="1" x14ac:dyDescent="0.25">
      <c r="A128" s="49"/>
      <c r="B128" s="48"/>
      <c r="D128" s="50"/>
      <c r="E128" s="51"/>
      <c r="F128" s="51"/>
      <c r="G128" s="51"/>
      <c r="H128" s="51"/>
      <c r="I128" s="51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</row>
    <row r="129" spans="1:23" ht="14.25" customHeight="1" x14ac:dyDescent="0.25">
      <c r="A129" s="49"/>
      <c r="B129" s="48"/>
      <c r="D129" s="50"/>
      <c r="E129" s="51"/>
      <c r="F129" s="51"/>
      <c r="G129" s="51"/>
      <c r="H129" s="51"/>
      <c r="I129" s="51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</row>
    <row r="130" spans="1:23" ht="14.25" customHeight="1" x14ac:dyDescent="0.25">
      <c r="A130" s="49"/>
      <c r="B130" s="48"/>
      <c r="D130" s="50"/>
      <c r="E130" s="51"/>
      <c r="F130" s="51"/>
      <c r="G130" s="51"/>
      <c r="H130" s="51"/>
      <c r="I130" s="51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</row>
    <row r="131" spans="1:23" ht="14.25" customHeight="1" x14ac:dyDescent="0.25">
      <c r="A131" s="49"/>
      <c r="B131" s="48"/>
      <c r="D131" s="50"/>
      <c r="E131" s="51"/>
      <c r="F131" s="51"/>
      <c r="G131" s="51"/>
      <c r="H131" s="51"/>
      <c r="I131" s="51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</row>
    <row r="132" spans="1:23" ht="14.25" customHeight="1" x14ac:dyDescent="0.25">
      <c r="A132" s="49"/>
      <c r="B132" s="48"/>
      <c r="D132" s="50"/>
      <c r="E132" s="51"/>
      <c r="F132" s="51"/>
      <c r="G132" s="51"/>
      <c r="H132" s="51"/>
      <c r="I132" s="51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</row>
    <row r="133" spans="1:23" ht="14.25" customHeight="1" x14ac:dyDescent="0.25">
      <c r="A133" s="49"/>
      <c r="B133" s="48"/>
      <c r="D133" s="50"/>
      <c r="E133" s="51"/>
      <c r="F133" s="51"/>
      <c r="G133" s="51"/>
      <c r="H133" s="51"/>
      <c r="I133" s="51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</row>
    <row r="134" spans="1:23" ht="14.25" customHeight="1" x14ac:dyDescent="0.25">
      <c r="A134" s="49"/>
      <c r="B134" s="48"/>
      <c r="D134" s="50"/>
      <c r="E134" s="51"/>
      <c r="F134" s="51"/>
      <c r="G134" s="51"/>
      <c r="H134" s="51"/>
      <c r="I134" s="51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</row>
    <row r="135" spans="1:23" ht="14.25" customHeight="1" x14ac:dyDescent="0.25">
      <c r="A135" s="49"/>
      <c r="B135" s="48"/>
      <c r="D135" s="50"/>
      <c r="E135" s="51"/>
      <c r="F135" s="51"/>
      <c r="G135" s="51"/>
      <c r="H135" s="51"/>
      <c r="I135" s="51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</row>
    <row r="136" spans="1:23" ht="14.25" customHeight="1" x14ac:dyDescent="0.25">
      <c r="A136" s="49"/>
      <c r="B136" s="48"/>
      <c r="D136" s="50"/>
      <c r="E136" s="51"/>
      <c r="F136" s="51"/>
      <c r="G136" s="51"/>
      <c r="H136" s="51"/>
      <c r="I136" s="51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</row>
    <row r="137" spans="1:23" ht="14.25" customHeight="1" x14ac:dyDescent="0.25">
      <c r="A137" s="49"/>
      <c r="B137" s="48"/>
      <c r="D137" s="50"/>
      <c r="E137" s="51"/>
      <c r="F137" s="51"/>
      <c r="G137" s="51"/>
      <c r="H137" s="51"/>
      <c r="I137" s="51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</row>
    <row r="138" spans="1:23" ht="14.25" customHeight="1" x14ac:dyDescent="0.25">
      <c r="A138" s="49"/>
      <c r="B138" s="48"/>
      <c r="D138" s="50"/>
      <c r="E138" s="51"/>
      <c r="F138" s="51"/>
      <c r="G138" s="51"/>
      <c r="H138" s="51"/>
      <c r="I138" s="51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</row>
    <row r="139" spans="1:23" ht="14.25" customHeight="1" x14ac:dyDescent="0.25">
      <c r="A139" s="49"/>
      <c r="B139" s="48"/>
      <c r="D139" s="50"/>
      <c r="E139" s="51"/>
      <c r="F139" s="51"/>
      <c r="G139" s="51"/>
      <c r="H139" s="51"/>
      <c r="I139" s="51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</row>
    <row r="140" spans="1:23" ht="14.25" customHeight="1" x14ac:dyDescent="0.25">
      <c r="A140" s="49"/>
      <c r="B140" s="48"/>
      <c r="D140" s="50"/>
      <c r="E140" s="51"/>
      <c r="F140" s="51"/>
      <c r="G140" s="51"/>
      <c r="H140" s="51"/>
      <c r="I140" s="51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</row>
    <row r="141" spans="1:23" ht="14.25" customHeight="1" x14ac:dyDescent="0.25">
      <c r="A141" s="49"/>
      <c r="B141" s="48"/>
      <c r="D141" s="50"/>
      <c r="E141" s="51"/>
      <c r="F141" s="51"/>
      <c r="G141" s="51"/>
      <c r="H141" s="51"/>
      <c r="I141" s="51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</row>
    <row r="142" spans="1:23" ht="14.25" customHeight="1" x14ac:dyDescent="0.25">
      <c r="A142" s="49"/>
      <c r="B142" s="48"/>
      <c r="D142" s="50"/>
      <c r="E142" s="51"/>
      <c r="F142" s="51"/>
      <c r="G142" s="51"/>
      <c r="H142" s="51"/>
      <c r="I142" s="51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</row>
    <row r="143" spans="1:23" ht="14.25" customHeight="1" x14ac:dyDescent="0.25">
      <c r="A143" s="49"/>
      <c r="B143" s="48"/>
      <c r="D143" s="50"/>
      <c r="E143" s="51"/>
      <c r="F143" s="51"/>
      <c r="G143" s="51"/>
      <c r="H143" s="51"/>
      <c r="I143" s="51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</row>
    <row r="144" spans="1:23" ht="14.25" customHeight="1" x14ac:dyDescent="0.25">
      <c r="A144" s="49"/>
      <c r="B144" s="48"/>
      <c r="D144" s="50"/>
      <c r="E144" s="51"/>
      <c r="F144" s="51"/>
      <c r="G144" s="51"/>
      <c r="H144" s="51"/>
      <c r="I144" s="51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</row>
    <row r="145" spans="1:23" ht="14.25" customHeight="1" x14ac:dyDescent="0.25">
      <c r="A145" s="49"/>
      <c r="B145" s="48"/>
      <c r="D145" s="50"/>
      <c r="E145" s="51"/>
      <c r="F145" s="51"/>
      <c r="G145" s="51"/>
      <c r="H145" s="51"/>
      <c r="I145" s="51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</row>
    <row r="146" spans="1:23" ht="14.25" customHeight="1" x14ac:dyDescent="0.25">
      <c r="A146" s="49"/>
      <c r="B146" s="48"/>
      <c r="D146" s="50"/>
      <c r="E146" s="51"/>
      <c r="F146" s="51"/>
      <c r="G146" s="51"/>
      <c r="H146" s="51"/>
      <c r="I146" s="51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</row>
    <row r="147" spans="1:23" ht="14.25" customHeight="1" x14ac:dyDescent="0.25">
      <c r="A147" s="49"/>
      <c r="B147" s="48"/>
      <c r="D147" s="50"/>
      <c r="E147" s="51"/>
      <c r="F147" s="51"/>
      <c r="G147" s="51"/>
      <c r="H147" s="51"/>
      <c r="I147" s="51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</row>
    <row r="148" spans="1:23" ht="14.25" customHeight="1" x14ac:dyDescent="0.25">
      <c r="A148" s="49"/>
      <c r="B148" s="48"/>
      <c r="D148" s="50"/>
      <c r="E148" s="51"/>
      <c r="F148" s="51"/>
      <c r="G148" s="51"/>
      <c r="H148" s="51"/>
      <c r="I148" s="51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</row>
    <row r="149" spans="1:23" ht="14.25" customHeight="1" x14ac:dyDescent="0.25">
      <c r="A149" s="49"/>
      <c r="B149" s="48"/>
      <c r="D149" s="50"/>
      <c r="E149" s="51"/>
      <c r="F149" s="51"/>
      <c r="G149" s="51"/>
      <c r="H149" s="51"/>
      <c r="I149" s="51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</row>
    <row r="150" spans="1:23" ht="14.25" customHeight="1" x14ac:dyDescent="0.25">
      <c r="A150" s="49"/>
      <c r="B150" s="48"/>
      <c r="D150" s="50"/>
      <c r="E150" s="51"/>
      <c r="F150" s="51"/>
      <c r="G150" s="51"/>
      <c r="H150" s="51"/>
      <c r="I150" s="51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</row>
    <row r="151" spans="1:23" ht="14.25" customHeight="1" x14ac:dyDescent="0.25">
      <c r="A151" s="49"/>
      <c r="B151" s="48"/>
      <c r="D151" s="50"/>
      <c r="E151" s="51"/>
      <c r="F151" s="51"/>
      <c r="G151" s="51"/>
      <c r="H151" s="51"/>
      <c r="I151" s="51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</row>
    <row r="152" spans="1:23" ht="14.25" customHeight="1" x14ac:dyDescent="0.25">
      <c r="A152" s="49"/>
      <c r="B152" s="48"/>
      <c r="D152" s="50"/>
      <c r="E152" s="51"/>
      <c r="F152" s="51"/>
      <c r="G152" s="51"/>
      <c r="H152" s="51"/>
      <c r="I152" s="51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</row>
    <row r="153" spans="1:23" ht="14.25" customHeight="1" x14ac:dyDescent="0.25">
      <c r="A153" s="49"/>
      <c r="B153" s="48"/>
      <c r="D153" s="50"/>
      <c r="E153" s="51"/>
      <c r="F153" s="51"/>
      <c r="G153" s="51"/>
      <c r="H153" s="51"/>
      <c r="I153" s="51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</row>
    <row r="154" spans="1:23" ht="14.25" customHeight="1" x14ac:dyDescent="0.25">
      <c r="A154" s="49"/>
      <c r="B154" s="48"/>
      <c r="D154" s="50"/>
      <c r="E154" s="51"/>
      <c r="F154" s="51"/>
      <c r="G154" s="51"/>
      <c r="H154" s="51"/>
      <c r="I154" s="51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</row>
    <row r="155" spans="1:23" ht="14.25" customHeight="1" x14ac:dyDescent="0.25">
      <c r="A155" s="49"/>
      <c r="B155" s="48"/>
      <c r="D155" s="50"/>
      <c r="E155" s="51"/>
      <c r="F155" s="51"/>
      <c r="G155" s="51"/>
      <c r="H155" s="51"/>
      <c r="I155" s="51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</row>
    <row r="156" spans="1:23" ht="14.25" customHeight="1" x14ac:dyDescent="0.25">
      <c r="A156" s="49"/>
      <c r="B156" s="48"/>
      <c r="D156" s="50"/>
      <c r="E156" s="51"/>
      <c r="F156" s="51"/>
      <c r="G156" s="51"/>
      <c r="H156" s="51"/>
      <c r="I156" s="51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</row>
    <row r="157" spans="1:23" ht="14.25" customHeight="1" x14ac:dyDescent="0.25">
      <c r="A157" s="49"/>
      <c r="B157" s="48"/>
      <c r="D157" s="50"/>
      <c r="E157" s="51"/>
      <c r="F157" s="51"/>
      <c r="G157" s="51"/>
      <c r="H157" s="51"/>
      <c r="I157" s="51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</row>
    <row r="158" spans="1:23" ht="14.25" customHeight="1" x14ac:dyDescent="0.25">
      <c r="A158" s="49"/>
      <c r="B158" s="48"/>
      <c r="D158" s="50"/>
      <c r="E158" s="51"/>
      <c r="F158" s="51"/>
      <c r="G158" s="51"/>
      <c r="H158" s="51"/>
      <c r="I158" s="51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</row>
    <row r="159" spans="1:23" ht="14.25" customHeight="1" x14ac:dyDescent="0.25">
      <c r="A159" s="49"/>
      <c r="B159" s="48"/>
      <c r="D159" s="50"/>
      <c r="E159" s="51"/>
      <c r="F159" s="51"/>
      <c r="G159" s="51"/>
      <c r="H159" s="51"/>
      <c r="I159" s="51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</row>
    <row r="160" spans="1:23" ht="14.25" customHeight="1" x14ac:dyDescent="0.25">
      <c r="A160" s="49"/>
      <c r="B160" s="48"/>
      <c r="D160" s="50"/>
      <c r="E160" s="51"/>
      <c r="F160" s="51"/>
      <c r="G160" s="51"/>
      <c r="H160" s="51"/>
      <c r="I160" s="51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</row>
    <row r="161" spans="1:23" ht="14.25" customHeight="1" x14ac:dyDescent="0.25">
      <c r="A161" s="49"/>
      <c r="B161" s="48"/>
      <c r="D161" s="50"/>
      <c r="E161" s="51"/>
      <c r="F161" s="51"/>
      <c r="G161" s="51"/>
      <c r="H161" s="51"/>
      <c r="I161" s="51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</row>
    <row r="162" spans="1:23" ht="14.25" customHeight="1" x14ac:dyDescent="0.25">
      <c r="A162" s="49"/>
      <c r="B162" s="48"/>
      <c r="D162" s="50"/>
      <c r="E162" s="51"/>
      <c r="F162" s="51"/>
      <c r="G162" s="51"/>
      <c r="H162" s="51"/>
      <c r="I162" s="51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</row>
    <row r="163" spans="1:23" ht="14.25" customHeight="1" x14ac:dyDescent="0.25">
      <c r="A163" s="49"/>
      <c r="B163" s="48"/>
      <c r="D163" s="50"/>
      <c r="E163" s="51"/>
      <c r="F163" s="51"/>
      <c r="G163" s="51"/>
      <c r="H163" s="51"/>
      <c r="I163" s="51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</row>
    <row r="164" spans="1:23" ht="14.25" customHeight="1" x14ac:dyDescent="0.25">
      <c r="A164" s="49"/>
      <c r="B164" s="48"/>
      <c r="D164" s="50"/>
      <c r="E164" s="51"/>
      <c r="F164" s="51"/>
      <c r="G164" s="51"/>
      <c r="H164" s="51"/>
      <c r="I164" s="51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</row>
    <row r="165" spans="1:23" ht="14.25" customHeight="1" x14ac:dyDescent="0.25">
      <c r="A165" s="49"/>
      <c r="B165" s="48"/>
      <c r="D165" s="50"/>
      <c r="E165" s="51"/>
      <c r="F165" s="51"/>
      <c r="G165" s="51"/>
      <c r="H165" s="51"/>
      <c r="I165" s="51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</row>
    <row r="166" spans="1:23" ht="14.25" customHeight="1" x14ac:dyDescent="0.25">
      <c r="A166" s="49"/>
      <c r="B166" s="48"/>
      <c r="D166" s="50"/>
      <c r="E166" s="51"/>
      <c r="F166" s="51"/>
      <c r="G166" s="51"/>
      <c r="H166" s="51"/>
      <c r="I166" s="51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</row>
    <row r="167" spans="1:23" ht="14.25" customHeight="1" x14ac:dyDescent="0.25">
      <c r="A167" s="49"/>
      <c r="B167" s="48"/>
      <c r="D167" s="50"/>
      <c r="E167" s="51"/>
      <c r="F167" s="51"/>
      <c r="G167" s="51"/>
      <c r="H167" s="51"/>
      <c r="I167" s="51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</row>
    <row r="168" spans="1:23" ht="14.25" customHeight="1" x14ac:dyDescent="0.25">
      <c r="A168" s="49"/>
      <c r="B168" s="48"/>
      <c r="D168" s="50"/>
      <c r="E168" s="51"/>
      <c r="F168" s="51"/>
      <c r="G168" s="51"/>
      <c r="H168" s="51"/>
      <c r="I168" s="51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</row>
    <row r="169" spans="1:23" ht="14.25" customHeight="1" x14ac:dyDescent="0.25">
      <c r="A169" s="49"/>
      <c r="B169" s="48"/>
      <c r="D169" s="50"/>
      <c r="E169" s="51"/>
      <c r="F169" s="51"/>
      <c r="G169" s="51"/>
      <c r="H169" s="51"/>
      <c r="I169" s="51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</row>
    <row r="170" spans="1:23" ht="14.25" customHeight="1" x14ac:dyDescent="0.25">
      <c r="A170" s="49"/>
      <c r="B170" s="48"/>
      <c r="D170" s="50"/>
      <c r="E170" s="51"/>
      <c r="F170" s="51"/>
      <c r="G170" s="51"/>
      <c r="H170" s="51"/>
      <c r="I170" s="51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</row>
    <row r="171" spans="1:23" ht="14.25" customHeight="1" x14ac:dyDescent="0.25">
      <c r="A171" s="49"/>
      <c r="B171" s="48"/>
      <c r="D171" s="50"/>
      <c r="E171" s="51"/>
      <c r="F171" s="51"/>
      <c r="G171" s="51"/>
      <c r="H171" s="51"/>
      <c r="I171" s="51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</row>
    <row r="172" spans="1:23" ht="14.25" customHeight="1" x14ac:dyDescent="0.25">
      <c r="A172" s="49"/>
      <c r="B172" s="48"/>
      <c r="D172" s="50"/>
      <c r="E172" s="51"/>
      <c r="F172" s="51"/>
      <c r="G172" s="51"/>
      <c r="H172" s="51"/>
      <c r="I172" s="51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</row>
    <row r="173" spans="1:23" ht="14.25" customHeight="1" x14ac:dyDescent="0.25">
      <c r="A173" s="49"/>
      <c r="B173" s="48"/>
      <c r="D173" s="50"/>
      <c r="E173" s="51"/>
      <c r="F173" s="51"/>
      <c r="G173" s="51"/>
      <c r="H173" s="51"/>
      <c r="I173" s="51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</row>
    <row r="174" spans="1:23" ht="14.25" customHeight="1" x14ac:dyDescent="0.25">
      <c r="A174" s="49"/>
      <c r="B174" s="48"/>
      <c r="D174" s="50"/>
      <c r="E174" s="51"/>
      <c r="F174" s="51"/>
      <c r="G174" s="51"/>
      <c r="H174" s="51"/>
      <c r="I174" s="51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</row>
    <row r="175" spans="1:23" ht="14.25" customHeight="1" x14ac:dyDescent="0.25">
      <c r="A175" s="49"/>
      <c r="B175" s="48"/>
      <c r="D175" s="50"/>
      <c r="E175" s="51"/>
      <c r="F175" s="51"/>
      <c r="G175" s="51"/>
      <c r="H175" s="51"/>
      <c r="I175" s="51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</row>
    <row r="176" spans="1:23" ht="14.25" customHeight="1" x14ac:dyDescent="0.25">
      <c r="A176" s="49"/>
      <c r="B176" s="48"/>
      <c r="D176" s="50"/>
      <c r="E176" s="51"/>
      <c r="F176" s="51"/>
      <c r="G176" s="51"/>
      <c r="H176" s="51"/>
      <c r="I176" s="51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</row>
    <row r="177" spans="1:23" ht="14.25" customHeight="1" x14ac:dyDescent="0.25">
      <c r="A177" s="49"/>
      <c r="B177" s="48"/>
      <c r="D177" s="50"/>
      <c r="E177" s="51"/>
      <c r="F177" s="51"/>
      <c r="G177" s="51"/>
      <c r="H177" s="51"/>
      <c r="I177" s="51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</row>
    <row r="178" spans="1:23" ht="14.25" customHeight="1" x14ac:dyDescent="0.25">
      <c r="A178" s="49"/>
      <c r="B178" s="48"/>
      <c r="D178" s="50"/>
      <c r="E178" s="51"/>
      <c r="F178" s="51"/>
      <c r="G178" s="51"/>
      <c r="H178" s="51"/>
      <c r="I178" s="51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</row>
    <row r="179" spans="1:23" ht="14.25" customHeight="1" x14ac:dyDescent="0.25">
      <c r="A179" s="49"/>
      <c r="B179" s="48"/>
      <c r="D179" s="50"/>
      <c r="E179" s="51"/>
      <c r="F179" s="51"/>
      <c r="G179" s="51"/>
      <c r="H179" s="51"/>
      <c r="I179" s="51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</row>
    <row r="180" spans="1:23" ht="14.25" customHeight="1" x14ac:dyDescent="0.25">
      <c r="A180" s="49"/>
      <c r="B180" s="48"/>
      <c r="D180" s="50"/>
      <c r="E180" s="51"/>
      <c r="F180" s="51"/>
      <c r="G180" s="51"/>
      <c r="H180" s="51"/>
      <c r="I180" s="51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</row>
    <row r="181" spans="1:23" ht="14.25" customHeight="1" x14ac:dyDescent="0.25">
      <c r="A181" s="49"/>
      <c r="B181" s="48"/>
      <c r="D181" s="50"/>
      <c r="E181" s="51"/>
      <c r="F181" s="51"/>
      <c r="G181" s="51"/>
      <c r="H181" s="51"/>
      <c r="I181" s="51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</row>
    <row r="182" spans="1:23" ht="14.25" customHeight="1" x14ac:dyDescent="0.25">
      <c r="A182" s="49"/>
      <c r="B182" s="48"/>
      <c r="D182" s="50"/>
      <c r="E182" s="51"/>
      <c r="F182" s="51"/>
      <c r="G182" s="51"/>
      <c r="H182" s="51"/>
      <c r="I182" s="51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</row>
    <row r="183" spans="1:23" ht="14.25" customHeight="1" x14ac:dyDescent="0.25">
      <c r="A183" s="49"/>
      <c r="B183" s="48"/>
      <c r="D183" s="50"/>
      <c r="E183" s="51"/>
      <c r="F183" s="51"/>
      <c r="G183" s="51"/>
      <c r="H183" s="51"/>
      <c r="I183" s="51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</row>
    <row r="184" spans="1:23" ht="14.25" customHeight="1" x14ac:dyDescent="0.25">
      <c r="A184" s="49"/>
      <c r="B184" s="48"/>
      <c r="D184" s="50"/>
      <c r="E184" s="51"/>
      <c r="F184" s="51"/>
      <c r="G184" s="51"/>
      <c r="H184" s="51"/>
      <c r="I184" s="51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</row>
    <row r="185" spans="1:23" ht="14.25" customHeight="1" x14ac:dyDescent="0.25">
      <c r="A185" s="49"/>
      <c r="B185" s="48"/>
      <c r="D185" s="50"/>
      <c r="E185" s="51"/>
      <c r="F185" s="51"/>
      <c r="G185" s="51"/>
      <c r="H185" s="51"/>
      <c r="I185" s="51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</row>
    <row r="186" spans="1:23" ht="14.25" customHeight="1" x14ac:dyDescent="0.25">
      <c r="A186" s="49"/>
      <c r="B186" s="48"/>
      <c r="D186" s="50"/>
      <c r="E186" s="51"/>
      <c r="F186" s="51"/>
      <c r="G186" s="51"/>
      <c r="H186" s="51"/>
      <c r="I186" s="51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</row>
    <row r="187" spans="1:23" ht="14.25" customHeight="1" x14ac:dyDescent="0.25">
      <c r="A187" s="49"/>
      <c r="B187" s="48"/>
      <c r="D187" s="50"/>
      <c r="E187" s="51"/>
      <c r="F187" s="51"/>
      <c r="G187" s="51"/>
      <c r="H187" s="51"/>
      <c r="I187" s="51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</row>
    <row r="188" spans="1:23" ht="14.25" customHeight="1" x14ac:dyDescent="0.25">
      <c r="A188" s="49"/>
      <c r="B188" s="48"/>
      <c r="D188" s="50"/>
      <c r="E188" s="51"/>
      <c r="F188" s="51"/>
      <c r="G188" s="51"/>
      <c r="H188" s="51"/>
      <c r="I188" s="51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</row>
    <row r="189" spans="1:23" ht="14.25" customHeight="1" x14ac:dyDescent="0.25">
      <c r="A189" s="49"/>
      <c r="B189" s="48"/>
      <c r="D189" s="50"/>
      <c r="E189" s="51"/>
      <c r="F189" s="51"/>
      <c r="G189" s="51"/>
      <c r="H189" s="51"/>
      <c r="I189" s="51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</row>
    <row r="190" spans="1:23" ht="14.25" customHeight="1" x14ac:dyDescent="0.25">
      <c r="A190" s="49"/>
      <c r="B190" s="48"/>
      <c r="D190" s="50"/>
      <c r="E190" s="51"/>
      <c r="F190" s="51"/>
      <c r="G190" s="51"/>
      <c r="H190" s="51"/>
      <c r="I190" s="51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</row>
    <row r="191" spans="1:23" ht="14.25" customHeight="1" x14ac:dyDescent="0.25">
      <c r="A191" s="49"/>
      <c r="B191" s="48"/>
      <c r="D191" s="50"/>
      <c r="E191" s="51"/>
      <c r="F191" s="51"/>
      <c r="G191" s="51"/>
      <c r="H191" s="51"/>
      <c r="I191" s="51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</row>
    <row r="192" spans="1:23" ht="14.25" customHeight="1" x14ac:dyDescent="0.25">
      <c r="A192" s="49"/>
      <c r="B192" s="48"/>
      <c r="D192" s="50"/>
      <c r="E192" s="51"/>
      <c r="F192" s="51"/>
      <c r="G192" s="51"/>
      <c r="H192" s="51"/>
      <c r="I192" s="51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</row>
    <row r="193" spans="1:23" ht="14.25" customHeight="1" x14ac:dyDescent="0.25">
      <c r="A193" s="49"/>
      <c r="B193" s="48"/>
      <c r="D193" s="50"/>
      <c r="E193" s="51"/>
      <c r="F193" s="51"/>
      <c r="G193" s="51"/>
      <c r="H193" s="51"/>
      <c r="I193" s="51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</row>
    <row r="194" spans="1:23" ht="14.25" customHeight="1" x14ac:dyDescent="0.25">
      <c r="A194" s="49"/>
      <c r="B194" s="48"/>
      <c r="D194" s="50"/>
      <c r="E194" s="51"/>
      <c r="F194" s="51"/>
      <c r="G194" s="51"/>
      <c r="H194" s="51"/>
      <c r="I194" s="51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</row>
    <row r="195" spans="1:23" ht="14.25" customHeight="1" x14ac:dyDescent="0.25">
      <c r="A195" s="49"/>
      <c r="B195" s="48"/>
      <c r="D195" s="50"/>
      <c r="E195" s="51"/>
      <c r="F195" s="51"/>
      <c r="G195" s="51"/>
      <c r="H195" s="51"/>
      <c r="I195" s="51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</row>
    <row r="196" spans="1:23" ht="14.25" customHeight="1" x14ac:dyDescent="0.25">
      <c r="A196" s="49"/>
      <c r="B196" s="48"/>
      <c r="D196" s="50"/>
      <c r="E196" s="51"/>
      <c r="F196" s="51"/>
      <c r="G196" s="51"/>
      <c r="H196" s="51"/>
      <c r="I196" s="51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</row>
    <row r="197" spans="1:23" ht="14.25" customHeight="1" x14ac:dyDescent="0.25">
      <c r="A197" s="49"/>
      <c r="B197" s="48"/>
      <c r="D197" s="50"/>
      <c r="E197" s="51"/>
      <c r="F197" s="51"/>
      <c r="G197" s="51"/>
      <c r="H197" s="51"/>
      <c r="I197" s="51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</row>
    <row r="198" spans="1:23" ht="14.25" customHeight="1" x14ac:dyDescent="0.25">
      <c r="A198" s="49"/>
      <c r="B198" s="48"/>
      <c r="D198" s="50"/>
      <c r="E198" s="51"/>
      <c r="F198" s="51"/>
      <c r="G198" s="51"/>
      <c r="H198" s="51"/>
      <c r="I198" s="51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</row>
    <row r="199" spans="1:23" ht="14.25" customHeight="1" x14ac:dyDescent="0.25">
      <c r="A199" s="49"/>
      <c r="B199" s="48"/>
      <c r="D199" s="50"/>
      <c r="E199" s="51"/>
      <c r="F199" s="51"/>
      <c r="G199" s="51"/>
      <c r="H199" s="51"/>
      <c r="I199" s="51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</row>
    <row r="200" spans="1:23" ht="14.25" customHeight="1" x14ac:dyDescent="0.25">
      <c r="A200" s="49"/>
      <c r="B200" s="48"/>
      <c r="D200" s="50"/>
      <c r="E200" s="51"/>
      <c r="F200" s="51"/>
      <c r="G200" s="51"/>
      <c r="H200" s="51"/>
      <c r="I200" s="51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</row>
    <row r="201" spans="1:23" ht="14.25" customHeight="1" x14ac:dyDescent="0.25">
      <c r="A201" s="49"/>
      <c r="B201" s="48"/>
      <c r="D201" s="50"/>
      <c r="E201" s="51"/>
      <c r="F201" s="51"/>
      <c r="G201" s="51"/>
      <c r="H201" s="51"/>
      <c r="I201" s="51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</row>
    <row r="202" spans="1:23" ht="14.25" customHeight="1" x14ac:dyDescent="0.25">
      <c r="A202" s="49"/>
      <c r="B202" s="48"/>
      <c r="D202" s="50"/>
      <c r="E202" s="51"/>
      <c r="F202" s="51"/>
      <c r="G202" s="51"/>
      <c r="H202" s="51"/>
      <c r="I202" s="51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</row>
    <row r="203" spans="1:23" ht="14.25" customHeight="1" x14ac:dyDescent="0.25">
      <c r="A203" s="49"/>
      <c r="B203" s="48"/>
      <c r="D203" s="50"/>
      <c r="E203" s="51"/>
      <c r="F203" s="51"/>
      <c r="G203" s="51"/>
      <c r="H203" s="51"/>
      <c r="I203" s="51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</row>
    <row r="204" spans="1:23" ht="14.25" customHeight="1" x14ac:dyDescent="0.25">
      <c r="A204" s="49"/>
      <c r="B204" s="48"/>
      <c r="D204" s="50"/>
      <c r="E204" s="51"/>
      <c r="F204" s="51"/>
      <c r="G204" s="51"/>
      <c r="H204" s="51"/>
      <c r="I204" s="51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</row>
    <row r="205" spans="1:23" ht="14.25" customHeight="1" x14ac:dyDescent="0.25">
      <c r="A205" s="49"/>
      <c r="B205" s="48"/>
      <c r="D205" s="50"/>
      <c r="E205" s="51"/>
      <c r="F205" s="51"/>
      <c r="G205" s="51"/>
      <c r="H205" s="51"/>
      <c r="I205" s="51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</row>
    <row r="206" spans="1:23" ht="14.25" customHeight="1" x14ac:dyDescent="0.25">
      <c r="A206" s="49"/>
      <c r="B206" s="48"/>
      <c r="D206" s="50"/>
      <c r="E206" s="51"/>
      <c r="F206" s="51"/>
      <c r="G206" s="51"/>
      <c r="H206" s="51"/>
      <c r="I206" s="51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</row>
    <row r="207" spans="1:23" ht="14.25" customHeight="1" x14ac:dyDescent="0.25">
      <c r="A207" s="49"/>
      <c r="B207" s="48"/>
      <c r="D207" s="50"/>
      <c r="E207" s="51"/>
      <c r="F207" s="51"/>
      <c r="G207" s="51"/>
      <c r="H207" s="51"/>
      <c r="I207" s="51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</row>
    <row r="208" spans="1:23" ht="14.25" customHeight="1" x14ac:dyDescent="0.25">
      <c r="A208" s="49"/>
      <c r="B208" s="48"/>
      <c r="D208" s="50"/>
      <c r="E208" s="51"/>
      <c r="F208" s="51"/>
      <c r="G208" s="51"/>
      <c r="H208" s="51"/>
      <c r="I208" s="51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</row>
    <row r="209" spans="1:23" ht="14.25" customHeight="1" x14ac:dyDescent="0.25">
      <c r="A209" s="49"/>
      <c r="B209" s="48"/>
      <c r="D209" s="50"/>
      <c r="E209" s="51"/>
      <c r="F209" s="51"/>
      <c r="G209" s="51"/>
      <c r="H209" s="51"/>
      <c r="I209" s="51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</row>
    <row r="210" spans="1:23" ht="14.25" customHeight="1" x14ac:dyDescent="0.25">
      <c r="A210" s="49"/>
      <c r="B210" s="48"/>
      <c r="D210" s="50"/>
      <c r="E210" s="51"/>
      <c r="F210" s="51"/>
      <c r="G210" s="51"/>
      <c r="H210" s="51"/>
      <c r="I210" s="51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</row>
    <row r="211" spans="1:23" ht="14.25" customHeight="1" x14ac:dyDescent="0.25">
      <c r="A211" s="49"/>
      <c r="B211" s="48"/>
      <c r="D211" s="50"/>
      <c r="E211" s="51"/>
      <c r="F211" s="51"/>
      <c r="G211" s="51"/>
      <c r="H211" s="51"/>
      <c r="I211" s="51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</row>
    <row r="212" spans="1:23" ht="14.25" customHeight="1" x14ac:dyDescent="0.25">
      <c r="A212" s="49"/>
      <c r="B212" s="48"/>
      <c r="D212" s="50"/>
      <c r="E212" s="51"/>
      <c r="F212" s="51"/>
      <c r="G212" s="51"/>
      <c r="H212" s="51"/>
      <c r="I212" s="51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</row>
    <row r="213" spans="1:23" ht="14.25" customHeight="1" x14ac:dyDescent="0.25">
      <c r="A213" s="49"/>
      <c r="B213" s="48"/>
      <c r="D213" s="50"/>
      <c r="E213" s="51"/>
      <c r="F213" s="51"/>
      <c r="G213" s="51"/>
      <c r="H213" s="51"/>
      <c r="I213" s="51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</row>
    <row r="214" spans="1:23" ht="14.25" customHeight="1" x14ac:dyDescent="0.25">
      <c r="A214" s="49"/>
      <c r="B214" s="48"/>
      <c r="D214" s="50"/>
      <c r="E214" s="51"/>
      <c r="F214" s="51"/>
      <c r="G214" s="51"/>
      <c r="H214" s="51"/>
      <c r="I214" s="51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</row>
    <row r="215" spans="1:23" ht="14.25" customHeight="1" x14ac:dyDescent="0.25">
      <c r="A215" s="49"/>
      <c r="B215" s="48"/>
      <c r="D215" s="50"/>
      <c r="E215" s="51"/>
      <c r="F215" s="51"/>
      <c r="G215" s="51"/>
      <c r="H215" s="51"/>
      <c r="I215" s="51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</row>
    <row r="216" spans="1:23" ht="14.25" customHeight="1" x14ac:dyDescent="0.25">
      <c r="A216" s="49"/>
      <c r="B216" s="48"/>
      <c r="D216" s="50"/>
      <c r="E216" s="51"/>
      <c r="F216" s="51"/>
      <c r="G216" s="51"/>
      <c r="H216" s="51"/>
      <c r="I216" s="51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</row>
    <row r="217" spans="1:23" ht="14.25" customHeight="1" x14ac:dyDescent="0.25">
      <c r="A217" s="49"/>
      <c r="B217" s="48"/>
      <c r="D217" s="50"/>
      <c r="E217" s="51"/>
      <c r="F217" s="51"/>
      <c r="G217" s="51"/>
      <c r="H217" s="51"/>
      <c r="I217" s="51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</row>
    <row r="218" spans="1:23" ht="14.25" customHeight="1" x14ac:dyDescent="0.25">
      <c r="A218" s="49"/>
      <c r="B218" s="48"/>
      <c r="D218" s="50"/>
      <c r="E218" s="51"/>
      <c r="F218" s="51"/>
      <c r="G218" s="51"/>
      <c r="H218" s="51"/>
      <c r="I218" s="51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</row>
    <row r="219" spans="1:23" ht="14.25" customHeight="1" x14ac:dyDescent="0.25">
      <c r="A219" s="49"/>
      <c r="B219" s="48"/>
      <c r="D219" s="50"/>
      <c r="E219" s="51"/>
      <c r="F219" s="51"/>
      <c r="G219" s="51"/>
      <c r="H219" s="51"/>
      <c r="I219" s="51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</row>
    <row r="220" spans="1:23" ht="14.25" customHeight="1" x14ac:dyDescent="0.25">
      <c r="A220" s="49"/>
      <c r="B220" s="48"/>
      <c r="D220" s="50"/>
      <c r="E220" s="51"/>
      <c r="F220" s="51"/>
      <c r="G220" s="51"/>
      <c r="H220" s="51"/>
      <c r="I220" s="51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</row>
    <row r="221" spans="1:23" ht="14.25" customHeight="1" x14ac:dyDescent="0.25">
      <c r="A221" s="49"/>
      <c r="B221" s="48"/>
      <c r="D221" s="50"/>
      <c r="E221" s="51"/>
      <c r="F221" s="51"/>
      <c r="G221" s="51"/>
      <c r="H221" s="51"/>
      <c r="I221" s="51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</row>
    <row r="222" spans="1:23" ht="14.25" customHeight="1" x14ac:dyDescent="0.25">
      <c r="A222" s="49"/>
      <c r="B222" s="48"/>
      <c r="D222" s="50"/>
      <c r="E222" s="51"/>
      <c r="F222" s="51"/>
      <c r="G222" s="51"/>
      <c r="H222" s="51"/>
      <c r="I222" s="51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</row>
    <row r="223" spans="1:23" ht="14.25" customHeight="1" x14ac:dyDescent="0.25">
      <c r="A223" s="49"/>
      <c r="B223" s="48"/>
      <c r="D223" s="50"/>
      <c r="E223" s="51"/>
      <c r="F223" s="51"/>
      <c r="G223" s="51"/>
      <c r="H223" s="51"/>
      <c r="I223" s="51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</row>
    <row r="224" spans="1:23" ht="14.25" customHeight="1" x14ac:dyDescent="0.25">
      <c r="A224" s="49"/>
      <c r="B224" s="48"/>
      <c r="D224" s="50"/>
      <c r="E224" s="51"/>
      <c r="F224" s="51"/>
      <c r="G224" s="51"/>
      <c r="H224" s="51"/>
      <c r="I224" s="51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</row>
    <row r="225" spans="1:23" ht="14.25" customHeight="1" x14ac:dyDescent="0.25">
      <c r="A225" s="49"/>
      <c r="B225" s="48"/>
      <c r="D225" s="50"/>
      <c r="E225" s="51"/>
      <c r="F225" s="51"/>
      <c r="G225" s="51"/>
      <c r="H225" s="51"/>
      <c r="I225" s="51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</row>
    <row r="226" spans="1:23" ht="14.25" customHeight="1" x14ac:dyDescent="0.25">
      <c r="A226" s="49"/>
      <c r="B226" s="48"/>
      <c r="D226" s="50"/>
      <c r="E226" s="51"/>
      <c r="F226" s="51"/>
      <c r="G226" s="51"/>
      <c r="H226" s="51"/>
      <c r="I226" s="51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</row>
    <row r="227" spans="1:23" ht="14.25" customHeight="1" x14ac:dyDescent="0.25">
      <c r="A227" s="49"/>
      <c r="B227" s="48"/>
      <c r="D227" s="50"/>
      <c r="E227" s="51"/>
      <c r="F227" s="51"/>
      <c r="G227" s="51"/>
      <c r="H227" s="51"/>
      <c r="I227" s="51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</row>
    <row r="228" spans="1:23" ht="14.25" customHeight="1" x14ac:dyDescent="0.25">
      <c r="A228" s="49"/>
      <c r="B228" s="48"/>
      <c r="D228" s="50"/>
      <c r="E228" s="51"/>
      <c r="F228" s="51"/>
      <c r="G228" s="51"/>
      <c r="H228" s="51"/>
      <c r="I228" s="51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</row>
    <row r="229" spans="1:23" ht="14.25" customHeight="1" x14ac:dyDescent="0.25">
      <c r="A229" s="49"/>
      <c r="B229" s="48"/>
      <c r="D229" s="50"/>
      <c r="E229" s="51"/>
      <c r="F229" s="51"/>
      <c r="G229" s="51"/>
      <c r="H229" s="51"/>
      <c r="I229" s="51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</row>
    <row r="230" spans="1:23" ht="14.25" customHeight="1" x14ac:dyDescent="0.25">
      <c r="A230" s="49"/>
      <c r="B230" s="48"/>
      <c r="D230" s="50"/>
      <c r="E230" s="51"/>
      <c r="F230" s="51"/>
      <c r="G230" s="51"/>
      <c r="H230" s="51"/>
      <c r="I230" s="51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</row>
    <row r="231" spans="1:23" ht="14.25" customHeight="1" x14ac:dyDescent="0.2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</row>
    <row r="232" spans="1:23" ht="14.25" customHeight="1" x14ac:dyDescent="0.2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</row>
    <row r="233" spans="1:23" ht="14.25" customHeight="1" x14ac:dyDescent="0.2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</row>
    <row r="234" spans="1:23" ht="14.25" customHeight="1" x14ac:dyDescent="0.2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</row>
    <row r="235" spans="1:23" ht="14.25" customHeight="1" x14ac:dyDescent="0.2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</row>
    <row r="236" spans="1:23" ht="14.25" customHeight="1" x14ac:dyDescent="0.2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</row>
    <row r="237" spans="1:23" ht="14.25" customHeight="1" x14ac:dyDescent="0.2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</row>
    <row r="238" spans="1:23" ht="14.25" customHeight="1" x14ac:dyDescent="0.2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</row>
    <row r="239" spans="1:23" ht="14.25" customHeight="1" x14ac:dyDescent="0.2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</row>
    <row r="240" spans="1:23" ht="14.25" customHeight="1" x14ac:dyDescent="0.2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</row>
    <row r="241" spans="1:23" ht="14.25" customHeight="1" x14ac:dyDescent="0.2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</row>
    <row r="242" spans="1:23" ht="14.25" customHeight="1" x14ac:dyDescent="0.2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</row>
    <row r="243" spans="1:23" ht="14.25" customHeight="1" x14ac:dyDescent="0.2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</row>
    <row r="244" spans="1:23" ht="14.25" customHeight="1" x14ac:dyDescent="0.2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</row>
    <row r="245" spans="1:23" ht="14.25" customHeight="1" x14ac:dyDescent="0.2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</row>
    <row r="246" spans="1:23" ht="14.25" customHeight="1" x14ac:dyDescent="0.2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</row>
    <row r="247" spans="1:23" ht="14.25" customHeight="1" x14ac:dyDescent="0.2">
      <c r="A247" s="48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</row>
    <row r="248" spans="1:23" ht="14.25" customHeight="1" x14ac:dyDescent="0.2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  <c r="W248" s="48"/>
    </row>
    <row r="249" spans="1:23" ht="14.25" customHeight="1" x14ac:dyDescent="0.2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</row>
    <row r="250" spans="1:23" ht="14.25" customHeight="1" x14ac:dyDescent="0.2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</row>
    <row r="251" spans="1:23" ht="14.25" customHeight="1" x14ac:dyDescent="0.2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  <c r="W251" s="48"/>
    </row>
    <row r="252" spans="1:23" ht="14.25" customHeight="1" x14ac:dyDescent="0.2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</row>
    <row r="253" spans="1:23" ht="14.25" customHeight="1" x14ac:dyDescent="0.2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  <c r="W253" s="48"/>
    </row>
    <row r="254" spans="1:23" ht="14.25" customHeight="1" x14ac:dyDescent="0.2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</row>
    <row r="255" spans="1:23" ht="14.25" customHeight="1" x14ac:dyDescent="0.2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</row>
    <row r="256" spans="1:23" ht="14.25" customHeight="1" x14ac:dyDescent="0.2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</row>
    <row r="257" spans="1:23" ht="14.25" customHeight="1" x14ac:dyDescent="0.2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</row>
    <row r="258" spans="1:23" ht="14.25" customHeight="1" x14ac:dyDescent="0.2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</row>
    <row r="259" spans="1:23" ht="14.25" customHeight="1" x14ac:dyDescent="0.2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</row>
    <row r="260" spans="1:23" ht="14.25" customHeight="1" x14ac:dyDescent="0.2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</row>
    <row r="261" spans="1:23" ht="14.25" customHeight="1" x14ac:dyDescent="0.2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  <c r="W261" s="48"/>
    </row>
    <row r="262" spans="1:23" ht="14.25" customHeight="1" x14ac:dyDescent="0.2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</row>
    <row r="263" spans="1:23" ht="14.25" customHeight="1" x14ac:dyDescent="0.2">
      <c r="A263" s="48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  <c r="W263" s="48"/>
    </row>
    <row r="264" spans="1:23" ht="14.25" customHeight="1" x14ac:dyDescent="0.2">
      <c r="A264" s="48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</row>
    <row r="265" spans="1:23" ht="14.25" customHeight="1" x14ac:dyDescent="0.2">
      <c r="A265" s="48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</row>
    <row r="266" spans="1:23" ht="14.25" customHeight="1" x14ac:dyDescent="0.2">
      <c r="A266" s="48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</row>
    <row r="267" spans="1:23" ht="14.25" customHeight="1" x14ac:dyDescent="0.2">
      <c r="A267" s="48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</row>
    <row r="268" spans="1:23" ht="14.25" customHeight="1" x14ac:dyDescent="0.2">
      <c r="A268" s="48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  <c r="W268" s="48"/>
    </row>
    <row r="269" spans="1:23" ht="14.25" customHeight="1" x14ac:dyDescent="0.2">
      <c r="A269" s="48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</row>
    <row r="270" spans="1:23" ht="14.25" customHeight="1" x14ac:dyDescent="0.2">
      <c r="A270" s="48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</row>
    <row r="271" spans="1:23" ht="14.25" customHeight="1" x14ac:dyDescent="0.2">
      <c r="A271" s="48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  <c r="W271" s="48"/>
    </row>
    <row r="272" spans="1:23" ht="14.25" customHeight="1" x14ac:dyDescent="0.2">
      <c r="A272" s="48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</row>
    <row r="273" spans="1:23" ht="14.25" customHeight="1" x14ac:dyDescent="0.2">
      <c r="A273" s="48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  <c r="W273" s="48"/>
    </row>
    <row r="274" spans="1:23" ht="14.25" customHeight="1" x14ac:dyDescent="0.2">
      <c r="A274" s="48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</row>
    <row r="275" spans="1:23" ht="14.25" customHeight="1" x14ac:dyDescent="0.2">
      <c r="A275" s="48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</row>
    <row r="276" spans="1:23" ht="14.25" customHeight="1" x14ac:dyDescent="0.2">
      <c r="A276" s="48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</row>
    <row r="277" spans="1:23" ht="14.25" customHeight="1" x14ac:dyDescent="0.2">
      <c r="A277" s="48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  <c r="W277" s="48"/>
    </row>
    <row r="278" spans="1:23" ht="14.25" customHeight="1" x14ac:dyDescent="0.2">
      <c r="A278" s="48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  <c r="W278" s="48"/>
    </row>
    <row r="279" spans="1:23" ht="14.25" customHeight="1" x14ac:dyDescent="0.2">
      <c r="A279" s="48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  <c r="W279" s="48"/>
    </row>
    <row r="280" spans="1:23" ht="14.25" customHeight="1" x14ac:dyDescent="0.2">
      <c r="A280" s="48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  <c r="W280" s="48"/>
    </row>
    <row r="281" spans="1:23" ht="14.25" customHeight="1" x14ac:dyDescent="0.2">
      <c r="A281" s="48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  <c r="W281" s="48"/>
    </row>
    <row r="282" spans="1:23" ht="14.25" customHeight="1" x14ac:dyDescent="0.2">
      <c r="A282" s="48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  <c r="W282" s="48"/>
    </row>
    <row r="283" spans="1:23" ht="14.25" customHeight="1" x14ac:dyDescent="0.2">
      <c r="A283" s="48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  <c r="W283" s="48"/>
    </row>
    <row r="284" spans="1:23" ht="14.25" customHeight="1" x14ac:dyDescent="0.2">
      <c r="A284" s="48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</row>
    <row r="285" spans="1:23" ht="14.25" customHeight="1" x14ac:dyDescent="0.2">
      <c r="A285" s="48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</row>
    <row r="286" spans="1:23" ht="14.25" customHeight="1" x14ac:dyDescent="0.2">
      <c r="A286" s="48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</row>
    <row r="287" spans="1:23" ht="14.25" customHeight="1" x14ac:dyDescent="0.2">
      <c r="A287" s="48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</row>
    <row r="288" spans="1:23" ht="14.25" customHeight="1" x14ac:dyDescent="0.2">
      <c r="A288" s="48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  <c r="W288" s="48"/>
    </row>
    <row r="289" spans="1:23" ht="14.25" customHeight="1" x14ac:dyDescent="0.2">
      <c r="A289" s="48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</row>
    <row r="290" spans="1:23" ht="14.25" customHeight="1" x14ac:dyDescent="0.2">
      <c r="A290" s="48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</row>
    <row r="291" spans="1:23" ht="14.25" customHeight="1" x14ac:dyDescent="0.2">
      <c r="A291" s="48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  <c r="W291" s="48"/>
    </row>
    <row r="292" spans="1:23" ht="14.25" customHeight="1" x14ac:dyDescent="0.2">
      <c r="A292" s="48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</row>
    <row r="293" spans="1:23" ht="14.25" customHeight="1" x14ac:dyDescent="0.2">
      <c r="A293" s="48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  <c r="W293" s="48"/>
    </row>
    <row r="294" spans="1:23" ht="14.25" customHeight="1" x14ac:dyDescent="0.2">
      <c r="A294" s="48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</row>
    <row r="295" spans="1:23" ht="14.25" customHeight="1" x14ac:dyDescent="0.2">
      <c r="A295" s="48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</row>
    <row r="296" spans="1:23" ht="14.25" customHeight="1" x14ac:dyDescent="0.2">
      <c r="A296" s="48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</row>
    <row r="297" spans="1:23" ht="14.25" customHeight="1" x14ac:dyDescent="0.2">
      <c r="A297" s="48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</row>
    <row r="298" spans="1:23" ht="14.25" customHeight="1" x14ac:dyDescent="0.2">
      <c r="A298" s="48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  <c r="W298" s="48"/>
    </row>
    <row r="299" spans="1:23" ht="14.25" customHeight="1" x14ac:dyDescent="0.2">
      <c r="A299" s="48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</row>
    <row r="300" spans="1:23" ht="14.25" customHeight="1" x14ac:dyDescent="0.2">
      <c r="A300" s="48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</row>
    <row r="301" spans="1:23" ht="14.25" customHeight="1" x14ac:dyDescent="0.2">
      <c r="A301" s="48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  <c r="W301" s="48"/>
    </row>
    <row r="302" spans="1:23" ht="14.25" customHeight="1" x14ac:dyDescent="0.2">
      <c r="A302" s="48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</row>
    <row r="303" spans="1:23" ht="14.25" customHeight="1" x14ac:dyDescent="0.2">
      <c r="A303" s="48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  <c r="W303" s="48"/>
    </row>
    <row r="304" spans="1:23" ht="14.25" customHeight="1" x14ac:dyDescent="0.2">
      <c r="A304" s="48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</row>
    <row r="305" spans="1:23" ht="14.25" customHeight="1" x14ac:dyDescent="0.2">
      <c r="A305" s="48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</row>
    <row r="306" spans="1:23" ht="14.25" customHeight="1" x14ac:dyDescent="0.2">
      <c r="A306" s="48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</row>
    <row r="307" spans="1:23" ht="14.25" customHeight="1" x14ac:dyDescent="0.2">
      <c r="A307" s="48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</row>
    <row r="308" spans="1:23" ht="14.25" customHeight="1" x14ac:dyDescent="0.2">
      <c r="A308" s="48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  <c r="W308" s="48"/>
    </row>
    <row r="309" spans="1:23" ht="14.25" customHeight="1" x14ac:dyDescent="0.2">
      <c r="A309" s="48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</row>
    <row r="310" spans="1:23" ht="14.25" customHeight="1" x14ac:dyDescent="0.2">
      <c r="A310" s="48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</row>
    <row r="311" spans="1:23" ht="14.25" customHeight="1" x14ac:dyDescent="0.2">
      <c r="A311" s="48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  <c r="W311" s="48"/>
    </row>
    <row r="312" spans="1:23" ht="14.25" customHeight="1" x14ac:dyDescent="0.2">
      <c r="A312" s="48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</row>
    <row r="313" spans="1:23" ht="14.25" customHeight="1" x14ac:dyDescent="0.2">
      <c r="A313" s="48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  <c r="W313" s="48"/>
    </row>
    <row r="314" spans="1:23" ht="14.25" customHeight="1" x14ac:dyDescent="0.2">
      <c r="A314" s="48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</row>
    <row r="315" spans="1:23" ht="14.25" customHeight="1" x14ac:dyDescent="0.2">
      <c r="A315" s="48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</row>
    <row r="316" spans="1:23" ht="14.25" customHeight="1" x14ac:dyDescent="0.2">
      <c r="A316" s="48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</row>
    <row r="317" spans="1:23" ht="14.25" customHeight="1" x14ac:dyDescent="0.2">
      <c r="A317" s="48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</row>
    <row r="318" spans="1:23" ht="14.25" customHeight="1" x14ac:dyDescent="0.2">
      <c r="A318" s="48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  <c r="W318" s="48"/>
    </row>
    <row r="319" spans="1:23" ht="14.25" customHeight="1" x14ac:dyDescent="0.2">
      <c r="A319" s="48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</row>
    <row r="320" spans="1:23" ht="14.25" customHeight="1" x14ac:dyDescent="0.2">
      <c r="A320" s="48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</row>
    <row r="321" spans="1:23" ht="14.25" customHeight="1" x14ac:dyDescent="0.2">
      <c r="A321" s="48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  <c r="W321" s="48"/>
    </row>
    <row r="322" spans="1:23" ht="14.25" customHeight="1" x14ac:dyDescent="0.2">
      <c r="A322" s="48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</row>
    <row r="323" spans="1:23" ht="14.25" customHeight="1" x14ac:dyDescent="0.2">
      <c r="A323" s="48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  <c r="W323" s="48"/>
    </row>
    <row r="324" spans="1:23" ht="14.25" customHeight="1" x14ac:dyDescent="0.2">
      <c r="A324" s="48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</row>
    <row r="325" spans="1:23" ht="14.25" customHeight="1" x14ac:dyDescent="0.2">
      <c r="A325" s="48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</row>
    <row r="326" spans="1:23" ht="14.25" customHeight="1" x14ac:dyDescent="0.2">
      <c r="A326" s="48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</row>
    <row r="327" spans="1:23" ht="14.25" customHeight="1" x14ac:dyDescent="0.2">
      <c r="A327" s="48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</row>
    <row r="328" spans="1:23" ht="14.25" customHeight="1" x14ac:dyDescent="0.2">
      <c r="A328" s="48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  <c r="W328" s="48"/>
    </row>
    <row r="329" spans="1:23" ht="14.25" customHeight="1" x14ac:dyDescent="0.2">
      <c r="A329" s="48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</row>
    <row r="330" spans="1:23" ht="14.25" customHeight="1" x14ac:dyDescent="0.2">
      <c r="A330" s="48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</row>
    <row r="331" spans="1:23" ht="14.25" customHeight="1" x14ac:dyDescent="0.2">
      <c r="A331" s="48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  <c r="W331" s="48"/>
    </row>
    <row r="332" spans="1:23" ht="14.25" customHeight="1" x14ac:dyDescent="0.2">
      <c r="A332" s="48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</row>
    <row r="333" spans="1:23" ht="14.25" customHeight="1" x14ac:dyDescent="0.2">
      <c r="A333" s="48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  <c r="W333" s="48"/>
    </row>
    <row r="334" spans="1:23" ht="14.25" customHeight="1" x14ac:dyDescent="0.2">
      <c r="A334" s="48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</row>
    <row r="335" spans="1:23" ht="14.25" customHeight="1" x14ac:dyDescent="0.2">
      <c r="A335" s="48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</row>
    <row r="336" spans="1:23" ht="14.25" customHeight="1" x14ac:dyDescent="0.2">
      <c r="A336" s="48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</row>
    <row r="337" spans="1:23" ht="14.25" customHeight="1" x14ac:dyDescent="0.2">
      <c r="A337" s="48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</row>
    <row r="338" spans="1:23" ht="14.25" customHeight="1" x14ac:dyDescent="0.2">
      <c r="A338" s="48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  <c r="W338" s="48"/>
    </row>
    <row r="339" spans="1:23" ht="14.25" customHeight="1" x14ac:dyDescent="0.2">
      <c r="A339" s="48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</row>
    <row r="340" spans="1:23" ht="14.25" customHeight="1" x14ac:dyDescent="0.2">
      <c r="A340" s="48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</row>
    <row r="341" spans="1:23" ht="14.25" customHeight="1" x14ac:dyDescent="0.2">
      <c r="A341" s="48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  <c r="W341" s="48"/>
    </row>
    <row r="342" spans="1:23" ht="14.25" customHeight="1" x14ac:dyDescent="0.2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</row>
    <row r="343" spans="1:23" ht="14.25" customHeight="1" x14ac:dyDescent="0.2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  <c r="W343" s="48"/>
    </row>
    <row r="344" spans="1:23" ht="14.25" customHeight="1" x14ac:dyDescent="0.2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</row>
    <row r="345" spans="1:23" ht="14.25" customHeight="1" x14ac:dyDescent="0.2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</row>
    <row r="346" spans="1:23" ht="14.25" customHeight="1" x14ac:dyDescent="0.2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</row>
    <row r="347" spans="1:23" ht="14.25" customHeight="1" x14ac:dyDescent="0.2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</row>
    <row r="348" spans="1:23" ht="14.25" customHeight="1" x14ac:dyDescent="0.2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  <c r="W348" s="48"/>
    </row>
    <row r="349" spans="1:23" ht="14.25" customHeight="1" x14ac:dyDescent="0.2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</row>
    <row r="350" spans="1:23" ht="14.25" customHeight="1" x14ac:dyDescent="0.2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</row>
    <row r="351" spans="1:23" ht="14.25" customHeight="1" x14ac:dyDescent="0.2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  <c r="W351" s="48"/>
    </row>
    <row r="352" spans="1:23" ht="14.25" customHeight="1" x14ac:dyDescent="0.2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</row>
    <row r="353" spans="1:23" ht="14.25" customHeight="1" x14ac:dyDescent="0.2">
      <c r="A353" s="48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  <c r="W353" s="48"/>
    </row>
    <row r="354" spans="1:23" ht="14.25" customHeight="1" x14ac:dyDescent="0.2">
      <c r="A354" s="48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</row>
    <row r="355" spans="1:23" ht="14.25" customHeight="1" x14ac:dyDescent="0.2">
      <c r="A355" s="48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</row>
    <row r="356" spans="1:23" ht="14.25" customHeight="1" x14ac:dyDescent="0.2">
      <c r="A356" s="48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</row>
    <row r="357" spans="1:23" ht="14.25" customHeight="1" x14ac:dyDescent="0.2">
      <c r="A357" s="48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</row>
    <row r="358" spans="1:23" ht="14.25" customHeight="1" x14ac:dyDescent="0.2">
      <c r="A358" s="48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  <c r="W358" s="48"/>
    </row>
    <row r="359" spans="1:23" ht="14.25" customHeight="1" x14ac:dyDescent="0.2">
      <c r="A359" s="48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</row>
    <row r="360" spans="1:23" ht="14.25" customHeight="1" x14ac:dyDescent="0.2">
      <c r="A360" s="48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</row>
    <row r="361" spans="1:23" ht="14.25" customHeight="1" x14ac:dyDescent="0.2">
      <c r="A361" s="48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  <c r="W361" s="48"/>
    </row>
    <row r="362" spans="1:23" ht="14.25" customHeight="1" x14ac:dyDescent="0.2">
      <c r="A362" s="48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</row>
    <row r="363" spans="1:23" ht="14.25" customHeight="1" x14ac:dyDescent="0.2">
      <c r="A363" s="48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  <c r="W363" s="48"/>
    </row>
    <row r="364" spans="1:23" ht="14.25" customHeight="1" x14ac:dyDescent="0.2">
      <c r="A364" s="48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</row>
    <row r="365" spans="1:23" ht="14.25" customHeight="1" x14ac:dyDescent="0.2">
      <c r="A365" s="48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</row>
    <row r="366" spans="1:23" ht="14.25" customHeight="1" x14ac:dyDescent="0.2">
      <c r="A366" s="48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</row>
    <row r="367" spans="1:23" ht="14.25" customHeight="1" x14ac:dyDescent="0.2">
      <c r="A367" s="48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</row>
    <row r="368" spans="1:23" ht="14.25" customHeight="1" x14ac:dyDescent="0.2">
      <c r="A368" s="48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  <c r="W368" s="48"/>
    </row>
    <row r="369" spans="1:23" ht="14.25" customHeight="1" x14ac:dyDescent="0.2">
      <c r="A369" s="48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</row>
    <row r="370" spans="1:23" ht="14.25" customHeight="1" x14ac:dyDescent="0.2">
      <c r="A370" s="48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</row>
    <row r="371" spans="1:23" ht="14.25" customHeight="1" x14ac:dyDescent="0.2">
      <c r="A371" s="48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  <c r="W371" s="48"/>
    </row>
    <row r="372" spans="1:23" ht="14.25" customHeight="1" x14ac:dyDescent="0.2">
      <c r="A372" s="48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</row>
    <row r="373" spans="1:23" ht="14.25" customHeight="1" x14ac:dyDescent="0.2">
      <c r="A373" s="48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  <c r="W373" s="48"/>
    </row>
    <row r="374" spans="1:23" ht="14.25" customHeight="1" x14ac:dyDescent="0.2">
      <c r="A374" s="48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</row>
    <row r="375" spans="1:23" ht="14.25" customHeight="1" x14ac:dyDescent="0.2">
      <c r="A375" s="48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</row>
    <row r="376" spans="1:23" ht="14.25" customHeight="1" x14ac:dyDescent="0.2">
      <c r="A376" s="48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</row>
    <row r="377" spans="1:23" ht="14.25" customHeight="1" x14ac:dyDescent="0.2">
      <c r="A377" s="48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</row>
    <row r="378" spans="1:23" ht="14.25" customHeight="1" x14ac:dyDescent="0.2">
      <c r="A378" s="48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  <c r="W378" s="48"/>
    </row>
    <row r="379" spans="1:23" ht="14.25" customHeight="1" x14ac:dyDescent="0.2">
      <c r="A379" s="48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</row>
    <row r="380" spans="1:23" ht="14.25" customHeight="1" x14ac:dyDescent="0.2">
      <c r="A380" s="48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</row>
    <row r="381" spans="1:23" ht="14.25" customHeight="1" x14ac:dyDescent="0.2">
      <c r="A381" s="48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  <c r="W381" s="48"/>
    </row>
    <row r="382" spans="1:23" ht="14.25" customHeight="1" x14ac:dyDescent="0.2">
      <c r="A382" s="48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</row>
    <row r="383" spans="1:23" ht="14.25" customHeight="1" x14ac:dyDescent="0.2">
      <c r="A383" s="48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  <c r="W383" s="48"/>
    </row>
    <row r="384" spans="1:23" ht="14.25" customHeight="1" x14ac:dyDescent="0.2">
      <c r="A384" s="48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</row>
    <row r="385" spans="1:23" ht="14.25" customHeight="1" x14ac:dyDescent="0.2">
      <c r="A385" s="48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</row>
    <row r="386" spans="1:23" ht="14.25" customHeight="1" x14ac:dyDescent="0.2">
      <c r="A386" s="48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</row>
    <row r="387" spans="1:23" ht="14.25" customHeight="1" x14ac:dyDescent="0.2">
      <c r="A387" s="48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</row>
    <row r="388" spans="1:23" ht="14.25" customHeight="1" x14ac:dyDescent="0.2">
      <c r="A388" s="48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  <c r="W388" s="48"/>
    </row>
    <row r="389" spans="1:23" ht="14.25" customHeight="1" x14ac:dyDescent="0.2">
      <c r="A389" s="48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</row>
    <row r="390" spans="1:23" ht="14.25" customHeight="1" x14ac:dyDescent="0.2">
      <c r="A390" s="48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</row>
    <row r="391" spans="1:23" ht="14.25" customHeight="1" x14ac:dyDescent="0.2">
      <c r="A391" s="48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  <c r="W391" s="48"/>
    </row>
    <row r="392" spans="1:23" ht="14.25" customHeight="1" x14ac:dyDescent="0.2">
      <c r="A392" s="48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</row>
    <row r="393" spans="1:23" ht="14.25" customHeight="1" x14ac:dyDescent="0.2">
      <c r="A393" s="48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  <c r="W393" s="48"/>
    </row>
    <row r="394" spans="1:23" ht="14.25" customHeight="1" x14ac:dyDescent="0.2">
      <c r="A394" s="48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</row>
    <row r="395" spans="1:23" ht="14.25" customHeight="1" x14ac:dyDescent="0.2">
      <c r="A395" s="48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</row>
    <row r="396" spans="1:23" ht="14.25" customHeight="1" x14ac:dyDescent="0.2">
      <c r="A396" s="48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</row>
    <row r="397" spans="1:23" ht="14.25" customHeight="1" x14ac:dyDescent="0.2">
      <c r="A397" s="48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</row>
    <row r="398" spans="1:23" ht="14.25" customHeight="1" x14ac:dyDescent="0.2">
      <c r="A398" s="48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  <c r="W398" s="48"/>
    </row>
    <row r="399" spans="1:23" ht="14.25" customHeight="1" x14ac:dyDescent="0.2">
      <c r="A399" s="48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</row>
    <row r="400" spans="1:23" ht="14.25" customHeight="1" x14ac:dyDescent="0.2">
      <c r="A400" s="48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</row>
    <row r="401" spans="1:23" ht="14.25" customHeight="1" x14ac:dyDescent="0.2">
      <c r="A401" s="48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  <c r="W401" s="48"/>
    </row>
    <row r="402" spans="1:23" ht="14.25" customHeight="1" x14ac:dyDescent="0.2">
      <c r="A402" s="48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</row>
    <row r="403" spans="1:23" ht="14.25" customHeight="1" x14ac:dyDescent="0.2">
      <c r="A403" s="48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  <c r="W403" s="48"/>
    </row>
    <row r="404" spans="1:23" ht="14.25" customHeight="1" x14ac:dyDescent="0.2">
      <c r="A404" s="48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</row>
    <row r="405" spans="1:23" ht="14.25" customHeight="1" x14ac:dyDescent="0.2">
      <c r="A405" s="48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</row>
    <row r="406" spans="1:23" ht="14.25" customHeight="1" x14ac:dyDescent="0.2">
      <c r="A406" s="48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</row>
    <row r="407" spans="1:23" ht="14.25" customHeight="1" x14ac:dyDescent="0.2">
      <c r="A407" s="48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  <c r="W407" s="48"/>
    </row>
    <row r="408" spans="1:23" ht="14.25" customHeight="1" x14ac:dyDescent="0.2">
      <c r="A408" s="48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  <c r="W408" s="48"/>
    </row>
    <row r="409" spans="1:23" ht="14.25" customHeight="1" x14ac:dyDescent="0.2">
      <c r="A409" s="48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  <c r="W409" s="48"/>
    </row>
    <row r="410" spans="1:23" ht="14.25" customHeight="1" x14ac:dyDescent="0.2">
      <c r="A410" s="48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  <c r="W410" s="48"/>
    </row>
    <row r="411" spans="1:23" ht="14.25" customHeight="1" x14ac:dyDescent="0.2">
      <c r="A411" s="48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  <c r="W411" s="48"/>
    </row>
    <row r="412" spans="1:23" ht="14.25" customHeight="1" x14ac:dyDescent="0.2">
      <c r="A412" s="48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  <c r="W412" s="48"/>
    </row>
    <row r="413" spans="1:23" ht="14.25" customHeight="1" x14ac:dyDescent="0.2">
      <c r="A413" s="48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  <c r="W413" s="48"/>
    </row>
    <row r="414" spans="1:23" ht="14.25" customHeight="1" x14ac:dyDescent="0.2">
      <c r="A414" s="48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</row>
    <row r="415" spans="1:23" ht="14.25" customHeight="1" x14ac:dyDescent="0.2">
      <c r="A415" s="48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</row>
    <row r="416" spans="1:23" ht="14.25" customHeight="1" x14ac:dyDescent="0.2">
      <c r="A416" s="48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</row>
    <row r="417" spans="1:23" ht="14.25" customHeight="1" x14ac:dyDescent="0.2">
      <c r="A417" s="48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</row>
    <row r="418" spans="1:23" ht="14.25" customHeight="1" x14ac:dyDescent="0.2">
      <c r="A418" s="48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  <c r="W418" s="48"/>
    </row>
    <row r="419" spans="1:23" ht="14.25" customHeight="1" x14ac:dyDescent="0.2">
      <c r="A419" s="48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</row>
    <row r="420" spans="1:23" ht="14.25" customHeight="1" x14ac:dyDescent="0.2">
      <c r="A420" s="48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  <c r="W420" s="48"/>
    </row>
    <row r="421" spans="1:23" ht="14.25" customHeight="1" x14ac:dyDescent="0.2">
      <c r="A421" s="48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  <c r="W421" s="48"/>
    </row>
    <row r="422" spans="1:23" ht="14.25" customHeight="1" x14ac:dyDescent="0.2">
      <c r="A422" s="48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</row>
    <row r="423" spans="1:23" ht="14.25" customHeight="1" x14ac:dyDescent="0.2">
      <c r="A423" s="48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  <c r="W423" s="48"/>
    </row>
    <row r="424" spans="1:23" ht="14.25" customHeight="1" x14ac:dyDescent="0.2">
      <c r="A424" s="48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</row>
    <row r="425" spans="1:23" ht="14.25" customHeight="1" x14ac:dyDescent="0.2">
      <c r="A425" s="48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</row>
    <row r="426" spans="1:23" ht="14.25" customHeight="1" x14ac:dyDescent="0.2">
      <c r="A426" s="48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</row>
    <row r="427" spans="1:23" ht="14.25" customHeight="1" x14ac:dyDescent="0.2">
      <c r="A427" s="48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</row>
    <row r="428" spans="1:23" ht="14.25" customHeight="1" x14ac:dyDescent="0.2">
      <c r="A428" s="48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  <c r="W428" s="48"/>
    </row>
    <row r="429" spans="1:23" ht="14.25" customHeight="1" x14ac:dyDescent="0.2">
      <c r="A429" s="48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</row>
    <row r="430" spans="1:23" ht="14.25" customHeight="1" x14ac:dyDescent="0.2">
      <c r="A430" s="48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  <c r="W430" s="48"/>
    </row>
    <row r="431" spans="1:23" ht="14.25" customHeight="1" x14ac:dyDescent="0.2">
      <c r="A431" s="48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  <c r="W431" s="48"/>
    </row>
    <row r="432" spans="1:23" ht="14.25" customHeight="1" x14ac:dyDescent="0.2">
      <c r="A432" s="48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</row>
    <row r="433" spans="1:23" ht="14.25" customHeight="1" x14ac:dyDescent="0.2">
      <c r="A433" s="48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  <c r="W433" s="48"/>
    </row>
    <row r="434" spans="1:23" ht="14.25" customHeight="1" x14ac:dyDescent="0.2">
      <c r="A434" s="48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</row>
    <row r="435" spans="1:23" ht="14.25" customHeight="1" x14ac:dyDescent="0.2">
      <c r="A435" s="48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</row>
    <row r="436" spans="1:23" ht="14.25" customHeight="1" x14ac:dyDescent="0.2">
      <c r="A436" s="48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</row>
    <row r="437" spans="1:23" ht="14.25" customHeight="1" x14ac:dyDescent="0.2">
      <c r="A437" s="48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</row>
    <row r="438" spans="1:23" ht="14.25" customHeight="1" x14ac:dyDescent="0.2">
      <c r="A438" s="48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  <c r="W438" s="48"/>
    </row>
    <row r="439" spans="1:23" ht="14.25" customHeight="1" x14ac:dyDescent="0.2">
      <c r="A439" s="48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</row>
    <row r="440" spans="1:23" ht="14.25" customHeight="1" x14ac:dyDescent="0.2">
      <c r="A440" s="48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  <c r="W440" s="48"/>
    </row>
    <row r="441" spans="1:23" ht="14.25" customHeight="1" x14ac:dyDescent="0.2">
      <c r="A441" s="48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  <c r="W441" s="48"/>
    </row>
    <row r="442" spans="1:23" ht="14.25" customHeight="1" x14ac:dyDescent="0.2">
      <c r="A442" s="48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</row>
    <row r="443" spans="1:23" ht="14.25" customHeight="1" x14ac:dyDescent="0.2">
      <c r="A443" s="48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  <c r="W443" s="48"/>
    </row>
    <row r="444" spans="1:23" ht="14.25" customHeight="1" x14ac:dyDescent="0.2">
      <c r="A444" s="48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</row>
    <row r="445" spans="1:23" ht="14.25" customHeight="1" x14ac:dyDescent="0.2">
      <c r="A445" s="48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</row>
    <row r="446" spans="1:23" ht="14.25" customHeight="1" x14ac:dyDescent="0.2">
      <c r="A446" s="48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</row>
    <row r="447" spans="1:23" ht="14.25" customHeight="1" x14ac:dyDescent="0.2">
      <c r="A447" s="48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</row>
    <row r="448" spans="1:23" ht="14.25" customHeight="1" x14ac:dyDescent="0.2">
      <c r="A448" s="48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  <c r="W448" s="48"/>
    </row>
    <row r="449" spans="1:23" ht="14.25" customHeight="1" x14ac:dyDescent="0.2">
      <c r="A449" s="48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</row>
    <row r="450" spans="1:23" ht="14.25" customHeight="1" x14ac:dyDescent="0.2">
      <c r="A450" s="48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</row>
    <row r="451" spans="1:23" ht="14.25" customHeight="1" x14ac:dyDescent="0.2">
      <c r="A451" s="48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  <c r="W451" s="48"/>
    </row>
    <row r="452" spans="1:23" ht="14.25" customHeight="1" x14ac:dyDescent="0.2">
      <c r="A452" s="48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</row>
    <row r="453" spans="1:23" ht="14.25" customHeight="1" x14ac:dyDescent="0.2">
      <c r="A453" s="48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  <c r="W453" s="48"/>
    </row>
    <row r="454" spans="1:23" ht="14.25" customHeight="1" x14ac:dyDescent="0.2">
      <c r="A454" s="48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</row>
    <row r="455" spans="1:23" ht="14.25" customHeight="1" x14ac:dyDescent="0.2">
      <c r="A455" s="48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</row>
    <row r="456" spans="1:23" ht="14.25" customHeight="1" x14ac:dyDescent="0.2">
      <c r="A456" s="48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</row>
    <row r="457" spans="1:23" ht="14.25" customHeight="1" x14ac:dyDescent="0.2">
      <c r="A457" s="48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</row>
    <row r="458" spans="1:23" ht="14.25" customHeight="1" x14ac:dyDescent="0.2">
      <c r="A458" s="48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  <c r="W458" s="48"/>
    </row>
    <row r="459" spans="1:23" ht="14.25" customHeight="1" x14ac:dyDescent="0.2">
      <c r="A459" s="48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</row>
    <row r="460" spans="1:23" ht="14.25" customHeight="1" x14ac:dyDescent="0.2">
      <c r="A460" s="48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</row>
    <row r="461" spans="1:23" ht="14.25" customHeight="1" x14ac:dyDescent="0.2">
      <c r="A461" s="48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  <c r="W461" s="48"/>
    </row>
    <row r="462" spans="1:23" ht="14.25" customHeight="1" x14ac:dyDescent="0.2">
      <c r="A462" s="48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</row>
    <row r="463" spans="1:23" ht="14.25" customHeight="1" x14ac:dyDescent="0.2">
      <c r="A463" s="48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  <c r="W463" s="48"/>
    </row>
    <row r="464" spans="1:23" ht="14.25" customHeight="1" x14ac:dyDescent="0.2">
      <c r="A464" s="48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</row>
    <row r="465" spans="1:23" ht="14.25" customHeight="1" x14ac:dyDescent="0.2">
      <c r="A465" s="48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</row>
    <row r="466" spans="1:23" ht="14.25" customHeight="1" x14ac:dyDescent="0.2">
      <c r="A466" s="48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</row>
    <row r="467" spans="1:23" ht="14.25" customHeight="1" x14ac:dyDescent="0.2">
      <c r="A467" s="48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</row>
    <row r="468" spans="1:23" ht="14.25" customHeight="1" x14ac:dyDescent="0.2">
      <c r="A468" s="48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  <c r="W468" s="48"/>
    </row>
    <row r="469" spans="1:23" ht="14.25" customHeight="1" x14ac:dyDescent="0.2">
      <c r="A469" s="48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</row>
    <row r="470" spans="1:23" ht="14.25" customHeight="1" x14ac:dyDescent="0.2">
      <c r="A470" s="48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</row>
    <row r="471" spans="1:23" ht="14.25" customHeight="1" x14ac:dyDescent="0.2">
      <c r="A471" s="48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  <c r="W471" s="48"/>
    </row>
    <row r="472" spans="1:23" ht="14.25" customHeight="1" x14ac:dyDescent="0.2">
      <c r="A472" s="48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</row>
    <row r="473" spans="1:23" ht="14.25" customHeight="1" x14ac:dyDescent="0.2">
      <c r="A473" s="48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  <c r="W473" s="48"/>
    </row>
    <row r="474" spans="1:23" ht="14.25" customHeight="1" x14ac:dyDescent="0.2">
      <c r="A474" s="48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</row>
    <row r="475" spans="1:23" ht="14.25" customHeight="1" x14ac:dyDescent="0.2">
      <c r="A475" s="48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</row>
    <row r="476" spans="1:23" ht="14.25" customHeight="1" x14ac:dyDescent="0.2">
      <c r="A476" s="48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</row>
    <row r="477" spans="1:23" ht="14.25" customHeight="1" x14ac:dyDescent="0.2">
      <c r="A477" s="48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</row>
    <row r="478" spans="1:23" ht="14.25" customHeight="1" x14ac:dyDescent="0.2">
      <c r="A478" s="48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  <c r="W478" s="48"/>
    </row>
    <row r="479" spans="1:23" ht="14.25" customHeight="1" x14ac:dyDescent="0.2">
      <c r="A479" s="48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</row>
    <row r="480" spans="1:23" ht="14.25" customHeight="1" x14ac:dyDescent="0.2">
      <c r="A480" s="48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</row>
    <row r="481" spans="1:23" ht="14.25" customHeight="1" x14ac:dyDescent="0.2">
      <c r="A481" s="48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  <c r="W481" s="48"/>
    </row>
    <row r="482" spans="1:23" ht="14.25" customHeight="1" x14ac:dyDescent="0.2">
      <c r="A482" s="48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</row>
    <row r="483" spans="1:23" ht="14.25" customHeight="1" x14ac:dyDescent="0.2">
      <c r="A483" s="48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  <c r="W483" s="48"/>
    </row>
    <row r="484" spans="1:23" ht="14.25" customHeight="1" x14ac:dyDescent="0.2">
      <c r="A484" s="48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</row>
    <row r="485" spans="1:23" ht="14.25" customHeight="1" x14ac:dyDescent="0.2">
      <c r="A485" s="48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</row>
    <row r="486" spans="1:23" ht="14.25" customHeight="1" x14ac:dyDescent="0.2">
      <c r="A486" s="48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</row>
    <row r="487" spans="1:23" ht="14.25" customHeight="1" x14ac:dyDescent="0.2">
      <c r="A487" s="48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</row>
    <row r="488" spans="1:23" ht="14.25" customHeight="1" x14ac:dyDescent="0.2">
      <c r="A488" s="48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</row>
    <row r="489" spans="1:23" ht="14.25" customHeight="1" x14ac:dyDescent="0.2">
      <c r="A489" s="48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</row>
    <row r="490" spans="1:23" ht="14.25" customHeight="1" x14ac:dyDescent="0.2">
      <c r="A490" s="48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</row>
    <row r="491" spans="1:23" ht="14.25" customHeight="1" x14ac:dyDescent="0.2">
      <c r="A491" s="48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  <c r="W491" s="48"/>
    </row>
    <row r="492" spans="1:23" ht="14.25" customHeight="1" x14ac:dyDescent="0.2">
      <c r="A492" s="48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</row>
    <row r="493" spans="1:23" ht="14.25" customHeight="1" x14ac:dyDescent="0.2">
      <c r="A493" s="48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  <c r="W493" s="48"/>
    </row>
    <row r="494" spans="1:23" ht="14.25" customHeight="1" x14ac:dyDescent="0.2">
      <c r="A494" s="48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</row>
    <row r="495" spans="1:23" ht="14.25" customHeight="1" x14ac:dyDescent="0.2">
      <c r="A495" s="48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</row>
    <row r="496" spans="1:23" ht="14.25" customHeight="1" x14ac:dyDescent="0.2">
      <c r="A496" s="48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</row>
    <row r="497" spans="1:23" ht="14.25" customHeight="1" x14ac:dyDescent="0.2">
      <c r="A497" s="48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</row>
    <row r="498" spans="1:23" ht="14.25" customHeight="1" x14ac:dyDescent="0.2">
      <c r="A498" s="48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  <c r="W498" s="48"/>
    </row>
    <row r="499" spans="1:23" ht="14.25" customHeight="1" x14ac:dyDescent="0.2">
      <c r="A499" s="48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</row>
    <row r="500" spans="1:23" ht="14.25" customHeight="1" x14ac:dyDescent="0.2">
      <c r="A500" s="48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</row>
    <row r="501" spans="1:23" ht="14.25" customHeight="1" x14ac:dyDescent="0.2">
      <c r="A501" s="48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  <c r="W501" s="48"/>
    </row>
    <row r="502" spans="1:23" ht="14.25" customHeight="1" x14ac:dyDescent="0.2">
      <c r="A502" s="48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</row>
    <row r="503" spans="1:23" ht="14.25" customHeight="1" x14ac:dyDescent="0.2">
      <c r="A503" s="48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  <c r="W503" s="48"/>
    </row>
    <row r="504" spans="1:23" ht="14.25" customHeight="1" x14ac:dyDescent="0.2">
      <c r="A504" s="48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</row>
    <row r="505" spans="1:23" ht="14.25" customHeight="1" x14ac:dyDescent="0.2">
      <c r="A505" s="48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</row>
    <row r="506" spans="1:23" ht="14.25" customHeight="1" x14ac:dyDescent="0.2">
      <c r="A506" s="48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</row>
    <row r="507" spans="1:23" ht="14.25" customHeight="1" x14ac:dyDescent="0.2">
      <c r="A507" s="48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</row>
    <row r="508" spans="1:23" ht="14.25" customHeight="1" x14ac:dyDescent="0.2">
      <c r="A508" s="48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  <c r="W508" s="48"/>
    </row>
    <row r="509" spans="1:23" ht="14.25" customHeight="1" x14ac:dyDescent="0.2">
      <c r="A509" s="48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</row>
    <row r="510" spans="1:23" ht="14.25" customHeight="1" x14ac:dyDescent="0.2">
      <c r="A510" s="48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</row>
    <row r="511" spans="1:23" ht="14.25" customHeight="1" x14ac:dyDescent="0.2">
      <c r="A511" s="48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  <c r="W511" s="48"/>
    </row>
    <row r="512" spans="1:23" ht="14.25" customHeight="1" x14ac:dyDescent="0.2">
      <c r="A512" s="48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</row>
    <row r="513" spans="1:23" ht="14.25" customHeight="1" x14ac:dyDescent="0.2">
      <c r="A513" s="48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  <c r="W513" s="48"/>
    </row>
    <row r="514" spans="1:23" ht="14.25" customHeight="1" x14ac:dyDescent="0.2">
      <c r="A514" s="48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</row>
    <row r="515" spans="1:23" ht="14.25" customHeight="1" x14ac:dyDescent="0.2">
      <c r="A515" s="48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</row>
    <row r="516" spans="1:23" ht="14.25" customHeight="1" x14ac:dyDescent="0.2">
      <c r="A516" s="48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</row>
    <row r="517" spans="1:23" ht="14.25" customHeight="1" x14ac:dyDescent="0.2">
      <c r="A517" s="48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</row>
    <row r="518" spans="1:23" ht="14.25" customHeight="1" x14ac:dyDescent="0.2">
      <c r="A518" s="48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  <c r="W518" s="48"/>
    </row>
    <row r="519" spans="1:23" ht="14.25" customHeight="1" x14ac:dyDescent="0.2">
      <c r="A519" s="48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</row>
    <row r="520" spans="1:23" ht="14.25" customHeight="1" x14ac:dyDescent="0.2">
      <c r="A520" s="48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</row>
    <row r="521" spans="1:23" ht="14.25" customHeight="1" x14ac:dyDescent="0.2">
      <c r="A521" s="48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  <c r="W521" s="48"/>
    </row>
    <row r="522" spans="1:23" ht="14.25" customHeight="1" x14ac:dyDescent="0.2">
      <c r="A522" s="48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</row>
    <row r="523" spans="1:23" ht="14.25" customHeight="1" x14ac:dyDescent="0.2">
      <c r="A523" s="48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  <c r="W523" s="48"/>
    </row>
    <row r="524" spans="1:23" ht="14.25" customHeight="1" x14ac:dyDescent="0.2">
      <c r="A524" s="48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</row>
    <row r="525" spans="1:23" ht="14.25" customHeight="1" x14ac:dyDescent="0.2">
      <c r="A525" s="48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</row>
    <row r="526" spans="1:23" ht="14.25" customHeight="1" x14ac:dyDescent="0.2">
      <c r="A526" s="48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</row>
    <row r="527" spans="1:23" ht="14.25" customHeight="1" x14ac:dyDescent="0.2">
      <c r="A527" s="48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</row>
    <row r="528" spans="1:23" ht="14.25" customHeight="1" x14ac:dyDescent="0.2">
      <c r="A528" s="48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  <c r="W528" s="48"/>
    </row>
    <row r="529" spans="1:23" ht="14.25" customHeight="1" x14ac:dyDescent="0.2">
      <c r="A529" s="48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</row>
    <row r="530" spans="1:23" ht="14.25" customHeight="1" x14ac:dyDescent="0.2">
      <c r="A530" s="48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</row>
    <row r="531" spans="1:23" ht="14.25" customHeight="1" x14ac:dyDescent="0.2">
      <c r="A531" s="48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  <c r="W531" s="48"/>
    </row>
    <row r="532" spans="1:23" ht="14.25" customHeight="1" x14ac:dyDescent="0.2">
      <c r="A532" s="48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</row>
    <row r="533" spans="1:23" ht="14.25" customHeight="1" x14ac:dyDescent="0.2">
      <c r="A533" s="48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  <c r="W533" s="48"/>
    </row>
    <row r="534" spans="1:23" ht="14.25" customHeight="1" x14ac:dyDescent="0.2">
      <c r="A534" s="48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</row>
    <row r="535" spans="1:23" ht="14.25" customHeight="1" x14ac:dyDescent="0.2">
      <c r="A535" s="48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</row>
    <row r="536" spans="1:23" ht="14.25" customHeight="1" x14ac:dyDescent="0.2">
      <c r="A536" s="48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</row>
    <row r="537" spans="1:23" ht="14.25" customHeight="1" x14ac:dyDescent="0.2">
      <c r="A537" s="48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  <c r="W537" s="48"/>
    </row>
    <row r="538" spans="1:23" ht="14.25" customHeight="1" x14ac:dyDescent="0.2">
      <c r="A538" s="48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  <c r="W538" s="48"/>
    </row>
    <row r="539" spans="1:23" ht="14.25" customHeight="1" x14ac:dyDescent="0.2">
      <c r="A539" s="48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  <c r="W539" s="48"/>
    </row>
    <row r="540" spans="1:23" ht="14.25" customHeight="1" x14ac:dyDescent="0.2">
      <c r="A540" s="48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</row>
    <row r="541" spans="1:23" ht="14.25" customHeight="1" x14ac:dyDescent="0.2">
      <c r="A541" s="48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  <c r="W541" s="48"/>
    </row>
    <row r="542" spans="1:23" ht="14.25" customHeight="1" x14ac:dyDescent="0.2">
      <c r="A542" s="48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  <c r="W542" s="48"/>
    </row>
    <row r="543" spans="1:23" ht="14.25" customHeight="1" x14ac:dyDescent="0.2">
      <c r="A543" s="48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  <c r="W543" s="48"/>
    </row>
    <row r="544" spans="1:23" ht="14.25" customHeight="1" x14ac:dyDescent="0.2">
      <c r="A544" s="48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</row>
    <row r="545" spans="1:23" ht="14.25" customHeight="1" x14ac:dyDescent="0.2">
      <c r="A545" s="48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</row>
    <row r="546" spans="1:23" ht="14.25" customHeight="1" x14ac:dyDescent="0.2">
      <c r="A546" s="48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</row>
    <row r="547" spans="1:23" ht="14.25" customHeight="1" x14ac:dyDescent="0.2">
      <c r="A547" s="48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</row>
    <row r="548" spans="1:23" ht="14.25" customHeight="1" x14ac:dyDescent="0.2">
      <c r="A548" s="48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  <c r="W548" s="48"/>
    </row>
    <row r="549" spans="1:23" ht="14.25" customHeight="1" x14ac:dyDescent="0.2">
      <c r="A549" s="48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</row>
    <row r="550" spans="1:23" ht="14.25" customHeight="1" x14ac:dyDescent="0.2">
      <c r="A550" s="48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</row>
    <row r="551" spans="1:23" ht="14.25" customHeight="1" x14ac:dyDescent="0.2">
      <c r="A551" s="48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  <c r="W551" s="48"/>
    </row>
    <row r="552" spans="1:23" ht="14.25" customHeight="1" x14ac:dyDescent="0.2">
      <c r="A552" s="48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</row>
    <row r="553" spans="1:23" ht="14.25" customHeight="1" x14ac:dyDescent="0.2">
      <c r="A553" s="48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  <c r="W553" s="48"/>
    </row>
    <row r="554" spans="1:23" ht="14.25" customHeight="1" x14ac:dyDescent="0.2">
      <c r="A554" s="48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</row>
    <row r="555" spans="1:23" ht="14.25" customHeight="1" x14ac:dyDescent="0.2">
      <c r="A555" s="48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</row>
    <row r="556" spans="1:23" ht="14.25" customHeight="1" x14ac:dyDescent="0.2">
      <c r="A556" s="48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</row>
    <row r="557" spans="1:23" ht="14.25" customHeight="1" x14ac:dyDescent="0.2">
      <c r="A557" s="48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</row>
    <row r="558" spans="1:23" ht="14.25" customHeight="1" x14ac:dyDescent="0.2">
      <c r="A558" s="48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  <c r="W558" s="48"/>
    </row>
    <row r="559" spans="1:23" ht="14.25" customHeight="1" x14ac:dyDescent="0.2">
      <c r="A559" s="48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</row>
    <row r="560" spans="1:23" ht="14.25" customHeight="1" x14ac:dyDescent="0.2">
      <c r="A560" s="48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  <c r="W560" s="48"/>
    </row>
    <row r="561" spans="1:23" ht="14.25" customHeight="1" x14ac:dyDescent="0.2">
      <c r="A561" s="48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  <c r="W561" s="48"/>
    </row>
    <row r="562" spans="1:23" ht="14.25" customHeight="1" x14ac:dyDescent="0.2">
      <c r="A562" s="48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</row>
    <row r="563" spans="1:23" ht="14.25" customHeight="1" x14ac:dyDescent="0.2">
      <c r="A563" s="48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  <c r="W563" s="48"/>
    </row>
    <row r="564" spans="1:23" ht="14.25" customHeight="1" x14ac:dyDescent="0.2">
      <c r="A564" s="48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</row>
    <row r="565" spans="1:23" ht="14.25" customHeight="1" x14ac:dyDescent="0.2">
      <c r="A565" s="48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</row>
    <row r="566" spans="1:23" ht="14.25" customHeight="1" x14ac:dyDescent="0.2">
      <c r="A566" s="48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</row>
    <row r="567" spans="1:23" ht="14.25" customHeight="1" x14ac:dyDescent="0.2">
      <c r="A567" s="48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</row>
    <row r="568" spans="1:23" ht="14.25" customHeight="1" x14ac:dyDescent="0.2">
      <c r="A568" s="48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  <c r="W568" s="48"/>
    </row>
    <row r="569" spans="1:23" ht="14.25" customHeight="1" x14ac:dyDescent="0.2">
      <c r="A569" s="48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</row>
    <row r="570" spans="1:23" ht="14.25" customHeight="1" x14ac:dyDescent="0.2">
      <c r="A570" s="48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</row>
    <row r="571" spans="1:23" ht="14.25" customHeight="1" x14ac:dyDescent="0.2">
      <c r="A571" s="48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  <c r="W571" s="48"/>
    </row>
    <row r="572" spans="1:23" ht="14.25" customHeight="1" x14ac:dyDescent="0.2">
      <c r="A572" s="48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</row>
    <row r="573" spans="1:23" ht="14.25" customHeight="1" x14ac:dyDescent="0.2">
      <c r="A573" s="48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  <c r="W573" s="48"/>
    </row>
    <row r="574" spans="1:23" ht="14.25" customHeight="1" x14ac:dyDescent="0.2">
      <c r="A574" s="48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</row>
    <row r="575" spans="1:23" ht="14.25" customHeight="1" x14ac:dyDescent="0.2">
      <c r="A575" s="48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</row>
    <row r="576" spans="1:23" ht="14.25" customHeight="1" x14ac:dyDescent="0.2">
      <c r="A576" s="48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</row>
    <row r="577" spans="1:23" ht="14.25" customHeight="1" x14ac:dyDescent="0.2">
      <c r="A577" s="48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</row>
    <row r="578" spans="1:23" ht="14.25" customHeight="1" x14ac:dyDescent="0.2">
      <c r="A578" s="48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  <c r="W578" s="48"/>
    </row>
    <row r="579" spans="1:23" ht="14.25" customHeight="1" x14ac:dyDescent="0.2">
      <c r="A579" s="48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</row>
    <row r="580" spans="1:23" ht="14.25" customHeight="1" x14ac:dyDescent="0.2">
      <c r="A580" s="48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</row>
    <row r="581" spans="1:23" ht="14.25" customHeight="1" x14ac:dyDescent="0.2">
      <c r="A581" s="48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  <c r="W581" s="48"/>
    </row>
    <row r="582" spans="1:23" ht="14.25" customHeight="1" x14ac:dyDescent="0.2">
      <c r="A582" s="48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</row>
    <row r="583" spans="1:23" ht="14.25" customHeight="1" x14ac:dyDescent="0.2">
      <c r="A583" s="48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  <c r="W583" s="48"/>
    </row>
    <row r="584" spans="1:23" ht="14.25" customHeight="1" x14ac:dyDescent="0.2">
      <c r="A584" s="48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</row>
    <row r="585" spans="1:23" ht="14.25" customHeight="1" x14ac:dyDescent="0.2">
      <c r="A585" s="48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</row>
    <row r="586" spans="1:23" ht="14.25" customHeight="1" x14ac:dyDescent="0.2">
      <c r="A586" s="48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</row>
    <row r="587" spans="1:23" ht="14.25" customHeight="1" x14ac:dyDescent="0.2">
      <c r="A587" s="48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</row>
    <row r="588" spans="1:23" ht="14.25" customHeight="1" x14ac:dyDescent="0.2">
      <c r="A588" s="48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  <c r="W588" s="48"/>
    </row>
    <row r="589" spans="1:23" ht="14.25" customHeight="1" x14ac:dyDescent="0.2">
      <c r="A589" s="48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</row>
    <row r="590" spans="1:23" ht="14.25" customHeight="1" x14ac:dyDescent="0.2">
      <c r="A590" s="48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</row>
    <row r="591" spans="1:23" ht="14.25" customHeight="1" x14ac:dyDescent="0.2">
      <c r="A591" s="48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  <c r="W591" s="48"/>
    </row>
    <row r="592" spans="1:23" ht="14.25" customHeight="1" x14ac:dyDescent="0.2">
      <c r="A592" s="48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</row>
    <row r="593" spans="1:23" ht="14.25" customHeight="1" x14ac:dyDescent="0.2">
      <c r="A593" s="48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  <c r="W593" s="48"/>
    </row>
    <row r="594" spans="1:23" ht="14.25" customHeight="1" x14ac:dyDescent="0.2">
      <c r="A594" s="48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</row>
    <row r="595" spans="1:23" ht="14.25" customHeight="1" x14ac:dyDescent="0.2">
      <c r="A595" s="48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</row>
    <row r="596" spans="1:23" ht="14.25" customHeight="1" x14ac:dyDescent="0.2">
      <c r="A596" s="48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</row>
    <row r="597" spans="1:23" ht="14.25" customHeight="1" x14ac:dyDescent="0.2">
      <c r="A597" s="48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</row>
    <row r="598" spans="1:23" ht="14.25" customHeight="1" x14ac:dyDescent="0.2">
      <c r="A598" s="48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  <c r="W598" s="48"/>
    </row>
    <row r="599" spans="1:23" ht="14.25" customHeight="1" x14ac:dyDescent="0.2">
      <c r="A599" s="48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</row>
    <row r="600" spans="1:23" ht="14.25" customHeight="1" x14ac:dyDescent="0.2">
      <c r="A600" s="48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</row>
    <row r="601" spans="1:23" ht="14.25" customHeight="1" x14ac:dyDescent="0.2">
      <c r="A601" s="48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  <c r="W601" s="48"/>
    </row>
    <row r="602" spans="1:23" ht="14.25" customHeight="1" x14ac:dyDescent="0.2">
      <c r="A602" s="48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</row>
    <row r="603" spans="1:23" ht="14.25" customHeight="1" x14ac:dyDescent="0.2">
      <c r="A603" s="48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  <c r="W603" s="48"/>
    </row>
    <row r="604" spans="1:23" ht="14.25" customHeight="1" x14ac:dyDescent="0.2">
      <c r="A604" s="48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</row>
    <row r="605" spans="1:23" ht="14.25" customHeight="1" x14ac:dyDescent="0.2">
      <c r="A605" s="48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</row>
    <row r="606" spans="1:23" ht="14.25" customHeight="1" x14ac:dyDescent="0.2">
      <c r="A606" s="48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</row>
    <row r="607" spans="1:23" ht="14.25" customHeight="1" x14ac:dyDescent="0.2">
      <c r="A607" s="48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</row>
    <row r="608" spans="1:23" ht="14.25" customHeight="1" x14ac:dyDescent="0.2">
      <c r="A608" s="48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  <c r="W608" s="48"/>
    </row>
    <row r="609" spans="1:23" ht="14.25" customHeight="1" x14ac:dyDescent="0.2">
      <c r="A609" s="48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</row>
    <row r="610" spans="1:23" ht="14.25" customHeight="1" x14ac:dyDescent="0.2">
      <c r="A610" s="48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</row>
    <row r="611" spans="1:23" ht="14.25" customHeight="1" x14ac:dyDescent="0.2">
      <c r="A611" s="48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  <c r="W611" s="48"/>
    </row>
    <row r="612" spans="1:23" ht="14.25" customHeight="1" x14ac:dyDescent="0.2">
      <c r="A612" s="48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</row>
    <row r="613" spans="1:23" ht="14.25" customHeight="1" x14ac:dyDescent="0.2">
      <c r="A613" s="48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  <c r="W613" s="48"/>
    </row>
    <row r="614" spans="1:23" ht="14.25" customHeight="1" x14ac:dyDescent="0.2">
      <c r="A614" s="48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</row>
    <row r="615" spans="1:23" ht="14.25" customHeight="1" x14ac:dyDescent="0.2">
      <c r="A615" s="48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</row>
    <row r="616" spans="1:23" ht="14.25" customHeight="1" x14ac:dyDescent="0.2">
      <c r="A616" s="48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</row>
    <row r="617" spans="1:23" ht="14.25" customHeight="1" x14ac:dyDescent="0.2">
      <c r="A617" s="48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</row>
    <row r="618" spans="1:23" ht="14.25" customHeight="1" x14ac:dyDescent="0.2">
      <c r="A618" s="48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  <c r="W618" s="48"/>
    </row>
    <row r="619" spans="1:23" ht="14.25" customHeight="1" x14ac:dyDescent="0.2">
      <c r="A619" s="48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</row>
    <row r="620" spans="1:23" ht="14.25" customHeight="1" x14ac:dyDescent="0.2">
      <c r="A620" s="48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</row>
    <row r="621" spans="1:23" ht="14.25" customHeight="1" x14ac:dyDescent="0.2">
      <c r="A621" s="48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  <c r="W621" s="48"/>
    </row>
    <row r="622" spans="1:23" ht="14.25" customHeight="1" x14ac:dyDescent="0.2">
      <c r="A622" s="48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</row>
    <row r="623" spans="1:23" ht="14.25" customHeight="1" x14ac:dyDescent="0.2">
      <c r="A623" s="48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  <c r="W623" s="48"/>
    </row>
    <row r="624" spans="1:23" ht="14.25" customHeight="1" x14ac:dyDescent="0.2">
      <c r="A624" s="48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</row>
    <row r="625" spans="1:23" ht="14.25" customHeight="1" x14ac:dyDescent="0.2">
      <c r="A625" s="48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</row>
    <row r="626" spans="1:23" ht="14.25" customHeight="1" x14ac:dyDescent="0.2">
      <c r="A626" s="48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</row>
    <row r="627" spans="1:23" ht="14.25" customHeight="1" x14ac:dyDescent="0.2">
      <c r="A627" s="48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</row>
    <row r="628" spans="1:23" ht="14.25" customHeight="1" x14ac:dyDescent="0.2">
      <c r="A628" s="48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  <c r="W628" s="48"/>
    </row>
    <row r="629" spans="1:23" ht="14.25" customHeight="1" x14ac:dyDescent="0.2">
      <c r="A629" s="48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</row>
    <row r="630" spans="1:23" ht="14.25" customHeight="1" x14ac:dyDescent="0.2">
      <c r="A630" s="48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</row>
    <row r="631" spans="1:23" ht="14.25" customHeight="1" x14ac:dyDescent="0.2">
      <c r="A631" s="48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  <c r="W631" s="48"/>
    </row>
    <row r="632" spans="1:23" ht="14.25" customHeight="1" x14ac:dyDescent="0.2">
      <c r="A632" s="48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</row>
    <row r="633" spans="1:23" ht="14.25" customHeight="1" x14ac:dyDescent="0.2">
      <c r="A633" s="48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  <c r="W633" s="48"/>
    </row>
    <row r="634" spans="1:23" ht="14.25" customHeight="1" x14ac:dyDescent="0.2">
      <c r="A634" s="48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</row>
    <row r="635" spans="1:23" ht="14.25" customHeight="1" x14ac:dyDescent="0.2">
      <c r="A635" s="48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</row>
    <row r="636" spans="1:23" ht="14.25" customHeight="1" x14ac:dyDescent="0.2">
      <c r="A636" s="48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</row>
    <row r="637" spans="1:23" ht="14.25" customHeight="1" x14ac:dyDescent="0.2">
      <c r="A637" s="48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</row>
    <row r="638" spans="1:23" ht="14.25" customHeight="1" x14ac:dyDescent="0.2">
      <c r="A638" s="48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  <c r="W638" s="48"/>
    </row>
    <row r="639" spans="1:23" ht="14.25" customHeight="1" x14ac:dyDescent="0.2">
      <c r="A639" s="48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</row>
    <row r="640" spans="1:23" ht="14.25" customHeight="1" x14ac:dyDescent="0.2">
      <c r="A640" s="48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</row>
    <row r="641" spans="1:23" ht="14.25" customHeight="1" x14ac:dyDescent="0.2">
      <c r="A641" s="48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  <c r="W641" s="48"/>
    </row>
    <row r="642" spans="1:23" ht="14.25" customHeight="1" x14ac:dyDescent="0.2">
      <c r="A642" s="48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</row>
    <row r="643" spans="1:23" ht="14.25" customHeight="1" x14ac:dyDescent="0.2">
      <c r="A643" s="48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  <c r="W643" s="48"/>
    </row>
    <row r="644" spans="1:23" ht="14.25" customHeight="1" x14ac:dyDescent="0.2">
      <c r="A644" s="48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</row>
    <row r="645" spans="1:23" ht="14.25" customHeight="1" x14ac:dyDescent="0.2">
      <c r="A645" s="48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</row>
    <row r="646" spans="1:23" ht="14.25" customHeight="1" x14ac:dyDescent="0.2">
      <c r="A646" s="48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</row>
    <row r="647" spans="1:23" ht="14.25" customHeight="1" x14ac:dyDescent="0.2">
      <c r="A647" s="48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</row>
    <row r="648" spans="1:23" ht="14.25" customHeight="1" x14ac:dyDescent="0.2">
      <c r="A648" s="48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  <c r="W648" s="48"/>
    </row>
    <row r="649" spans="1:23" ht="14.25" customHeight="1" x14ac:dyDescent="0.2">
      <c r="A649" s="48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</row>
    <row r="650" spans="1:23" ht="14.25" customHeight="1" x14ac:dyDescent="0.2">
      <c r="A650" s="48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</row>
    <row r="651" spans="1:23" ht="14.25" customHeight="1" x14ac:dyDescent="0.2">
      <c r="A651" s="48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  <c r="W651" s="48"/>
    </row>
    <row r="652" spans="1:23" ht="14.25" customHeight="1" x14ac:dyDescent="0.2">
      <c r="A652" s="48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</row>
    <row r="653" spans="1:23" ht="14.25" customHeight="1" x14ac:dyDescent="0.2">
      <c r="A653" s="48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  <c r="W653" s="48"/>
    </row>
    <row r="654" spans="1:23" ht="14.25" customHeight="1" x14ac:dyDescent="0.2">
      <c r="A654" s="48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</row>
    <row r="655" spans="1:23" ht="14.25" customHeight="1" x14ac:dyDescent="0.2">
      <c r="A655" s="48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</row>
    <row r="656" spans="1:23" ht="14.25" customHeight="1" x14ac:dyDescent="0.2">
      <c r="A656" s="48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</row>
    <row r="657" spans="1:23" ht="14.25" customHeight="1" x14ac:dyDescent="0.2">
      <c r="A657" s="48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</row>
    <row r="658" spans="1:23" ht="14.25" customHeight="1" x14ac:dyDescent="0.2">
      <c r="A658" s="48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  <c r="W658" s="48"/>
    </row>
    <row r="659" spans="1:23" ht="14.25" customHeight="1" x14ac:dyDescent="0.2">
      <c r="A659" s="48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</row>
    <row r="660" spans="1:23" ht="14.25" customHeight="1" x14ac:dyDescent="0.2">
      <c r="A660" s="48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</row>
    <row r="661" spans="1:23" ht="14.25" customHeight="1" x14ac:dyDescent="0.2">
      <c r="A661" s="48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  <c r="W661" s="48"/>
    </row>
    <row r="662" spans="1:23" ht="14.25" customHeight="1" x14ac:dyDescent="0.2">
      <c r="A662" s="48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</row>
    <row r="663" spans="1:23" ht="14.25" customHeight="1" x14ac:dyDescent="0.2">
      <c r="A663" s="48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  <c r="W663" s="48"/>
    </row>
    <row r="664" spans="1:23" ht="14.25" customHeight="1" x14ac:dyDescent="0.2">
      <c r="A664" s="48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</row>
    <row r="665" spans="1:23" ht="14.25" customHeight="1" x14ac:dyDescent="0.2">
      <c r="A665" s="48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</row>
    <row r="666" spans="1:23" ht="14.25" customHeight="1" x14ac:dyDescent="0.2">
      <c r="A666" s="48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</row>
    <row r="667" spans="1:23" ht="14.25" customHeight="1" x14ac:dyDescent="0.2">
      <c r="A667" s="48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  <c r="W667" s="48"/>
    </row>
    <row r="668" spans="1:23" ht="14.25" customHeight="1" x14ac:dyDescent="0.2">
      <c r="A668" s="48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  <c r="W668" s="48"/>
    </row>
    <row r="669" spans="1:23" ht="14.25" customHeight="1" x14ac:dyDescent="0.2">
      <c r="A669" s="48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  <c r="W669" s="48"/>
    </row>
    <row r="670" spans="1:23" ht="14.25" customHeight="1" x14ac:dyDescent="0.2">
      <c r="A670" s="48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  <c r="W670" s="48"/>
    </row>
    <row r="671" spans="1:23" ht="14.25" customHeight="1" x14ac:dyDescent="0.2">
      <c r="A671" s="48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  <c r="W671" s="48"/>
    </row>
    <row r="672" spans="1:23" ht="14.25" customHeight="1" x14ac:dyDescent="0.2">
      <c r="A672" s="48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  <c r="W672" s="48"/>
    </row>
    <row r="673" spans="1:23" ht="14.25" customHeight="1" x14ac:dyDescent="0.2">
      <c r="A673" s="48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  <c r="W673" s="48"/>
    </row>
    <row r="674" spans="1:23" ht="14.25" customHeight="1" x14ac:dyDescent="0.2">
      <c r="A674" s="48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</row>
    <row r="675" spans="1:23" ht="14.25" customHeight="1" x14ac:dyDescent="0.2">
      <c r="A675" s="48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</row>
    <row r="676" spans="1:23" ht="14.25" customHeight="1" x14ac:dyDescent="0.2">
      <c r="A676" s="48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</row>
    <row r="677" spans="1:23" ht="14.25" customHeight="1" x14ac:dyDescent="0.2">
      <c r="A677" s="48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</row>
    <row r="678" spans="1:23" ht="14.25" customHeight="1" x14ac:dyDescent="0.2">
      <c r="A678" s="48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  <c r="W678" s="48"/>
    </row>
    <row r="679" spans="1:23" ht="14.25" customHeight="1" x14ac:dyDescent="0.2">
      <c r="A679" s="48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</row>
    <row r="680" spans="1:23" ht="14.25" customHeight="1" x14ac:dyDescent="0.2">
      <c r="A680" s="48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</row>
    <row r="681" spans="1:23" ht="14.25" customHeight="1" x14ac:dyDescent="0.2">
      <c r="A681" s="48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  <c r="W681" s="48"/>
    </row>
    <row r="682" spans="1:23" ht="14.25" customHeight="1" x14ac:dyDescent="0.2">
      <c r="A682" s="48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</row>
    <row r="683" spans="1:23" ht="14.25" customHeight="1" x14ac:dyDescent="0.2">
      <c r="A683" s="48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  <c r="W683" s="48"/>
    </row>
    <row r="684" spans="1:23" ht="14.25" customHeight="1" x14ac:dyDescent="0.2">
      <c r="A684" s="48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</row>
    <row r="685" spans="1:23" ht="14.25" customHeight="1" x14ac:dyDescent="0.2">
      <c r="A685" s="48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</row>
    <row r="686" spans="1:23" ht="14.25" customHeight="1" x14ac:dyDescent="0.2">
      <c r="A686" s="48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</row>
    <row r="687" spans="1:23" ht="14.25" customHeight="1" x14ac:dyDescent="0.2">
      <c r="A687" s="48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</row>
    <row r="688" spans="1:23" ht="14.25" customHeight="1" x14ac:dyDescent="0.2">
      <c r="A688" s="48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  <c r="W688" s="48"/>
    </row>
    <row r="689" spans="1:23" ht="14.25" customHeight="1" x14ac:dyDescent="0.2">
      <c r="A689" s="48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</row>
    <row r="690" spans="1:23" ht="14.25" customHeight="1" x14ac:dyDescent="0.2">
      <c r="A690" s="48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</row>
    <row r="691" spans="1:23" ht="14.25" customHeight="1" x14ac:dyDescent="0.2">
      <c r="A691" s="48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  <c r="W691" s="48"/>
    </row>
    <row r="692" spans="1:23" ht="14.25" customHeight="1" x14ac:dyDescent="0.2">
      <c r="A692" s="48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</row>
    <row r="693" spans="1:23" ht="14.25" customHeight="1" x14ac:dyDescent="0.2">
      <c r="A693" s="48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  <c r="W693" s="48"/>
    </row>
    <row r="694" spans="1:23" ht="14.25" customHeight="1" x14ac:dyDescent="0.2">
      <c r="A694" s="48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</row>
    <row r="695" spans="1:23" ht="14.25" customHeight="1" x14ac:dyDescent="0.2">
      <c r="A695" s="48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</row>
    <row r="696" spans="1:23" ht="14.25" customHeight="1" x14ac:dyDescent="0.2">
      <c r="A696" s="48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</row>
    <row r="697" spans="1:23" ht="14.25" customHeight="1" x14ac:dyDescent="0.2">
      <c r="A697" s="48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</row>
    <row r="698" spans="1:23" ht="14.25" customHeight="1" x14ac:dyDescent="0.2">
      <c r="A698" s="48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  <c r="W698" s="48"/>
    </row>
    <row r="699" spans="1:23" ht="14.25" customHeight="1" x14ac:dyDescent="0.2">
      <c r="A699" s="48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</row>
    <row r="700" spans="1:23" ht="14.25" customHeight="1" x14ac:dyDescent="0.2">
      <c r="A700" s="48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</row>
    <row r="701" spans="1:23" ht="14.25" customHeight="1" x14ac:dyDescent="0.2">
      <c r="A701" s="48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  <c r="W701" s="48"/>
    </row>
    <row r="702" spans="1:23" ht="14.25" customHeight="1" x14ac:dyDescent="0.2">
      <c r="A702" s="48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</row>
    <row r="703" spans="1:23" ht="14.25" customHeight="1" x14ac:dyDescent="0.2">
      <c r="A703" s="48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  <c r="W703" s="48"/>
    </row>
    <row r="704" spans="1:23" ht="14.25" customHeight="1" x14ac:dyDescent="0.2">
      <c r="A704" s="48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</row>
    <row r="705" spans="1:23" ht="14.25" customHeight="1" x14ac:dyDescent="0.2">
      <c r="A705" s="48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</row>
    <row r="706" spans="1:23" ht="14.25" customHeight="1" x14ac:dyDescent="0.2">
      <c r="A706" s="48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</row>
    <row r="707" spans="1:23" ht="14.25" customHeight="1" x14ac:dyDescent="0.2">
      <c r="A707" s="48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</row>
    <row r="708" spans="1:23" ht="14.25" customHeight="1" x14ac:dyDescent="0.2">
      <c r="A708" s="48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  <c r="W708" s="48"/>
    </row>
    <row r="709" spans="1:23" ht="14.25" customHeight="1" x14ac:dyDescent="0.2">
      <c r="A709" s="48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</row>
    <row r="710" spans="1:23" ht="14.25" customHeight="1" x14ac:dyDescent="0.2">
      <c r="A710" s="48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</row>
    <row r="711" spans="1:23" ht="14.25" customHeight="1" x14ac:dyDescent="0.2">
      <c r="A711" s="48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  <c r="W711" s="48"/>
    </row>
    <row r="712" spans="1:23" ht="14.25" customHeight="1" x14ac:dyDescent="0.2">
      <c r="A712" s="48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</row>
    <row r="713" spans="1:23" ht="14.25" customHeight="1" x14ac:dyDescent="0.2">
      <c r="A713" s="48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  <c r="W713" s="48"/>
    </row>
    <row r="714" spans="1:23" ht="14.25" customHeight="1" x14ac:dyDescent="0.2">
      <c r="A714" s="48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</row>
    <row r="715" spans="1:23" ht="14.25" customHeight="1" x14ac:dyDescent="0.2">
      <c r="A715" s="48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</row>
    <row r="716" spans="1:23" ht="14.25" customHeight="1" x14ac:dyDescent="0.2">
      <c r="A716" s="48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</row>
    <row r="717" spans="1:23" ht="14.25" customHeight="1" x14ac:dyDescent="0.2">
      <c r="A717" s="48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</row>
    <row r="718" spans="1:23" ht="14.25" customHeight="1" x14ac:dyDescent="0.2">
      <c r="A718" s="48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  <c r="W718" s="48"/>
    </row>
    <row r="719" spans="1:23" ht="14.25" customHeight="1" x14ac:dyDescent="0.2">
      <c r="A719" s="48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</row>
    <row r="720" spans="1:23" ht="14.25" customHeight="1" x14ac:dyDescent="0.2">
      <c r="A720" s="48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</row>
    <row r="721" spans="1:23" ht="14.25" customHeight="1" x14ac:dyDescent="0.2">
      <c r="A721" s="48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  <c r="W721" s="48"/>
    </row>
    <row r="722" spans="1:23" ht="14.25" customHeight="1" x14ac:dyDescent="0.2">
      <c r="A722" s="48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</row>
    <row r="723" spans="1:23" ht="14.25" customHeight="1" x14ac:dyDescent="0.2">
      <c r="A723" s="48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  <c r="W723" s="48"/>
    </row>
    <row r="724" spans="1:23" ht="14.25" customHeight="1" x14ac:dyDescent="0.2">
      <c r="A724" s="48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</row>
    <row r="725" spans="1:23" ht="14.25" customHeight="1" x14ac:dyDescent="0.2">
      <c r="A725" s="48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</row>
    <row r="726" spans="1:23" ht="14.25" customHeight="1" x14ac:dyDescent="0.2">
      <c r="A726" s="48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</row>
    <row r="727" spans="1:23" ht="14.25" customHeight="1" x14ac:dyDescent="0.2">
      <c r="A727" s="48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</row>
    <row r="728" spans="1:23" ht="14.25" customHeight="1" x14ac:dyDescent="0.2">
      <c r="A728" s="48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  <c r="W728" s="48"/>
    </row>
    <row r="729" spans="1:23" ht="14.25" customHeight="1" x14ac:dyDescent="0.2">
      <c r="A729" s="48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</row>
    <row r="730" spans="1:23" ht="14.25" customHeight="1" x14ac:dyDescent="0.2">
      <c r="A730" s="48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</row>
    <row r="731" spans="1:23" ht="14.25" customHeight="1" x14ac:dyDescent="0.2">
      <c r="A731" s="48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  <c r="W731" s="48"/>
    </row>
    <row r="732" spans="1:23" ht="14.25" customHeight="1" x14ac:dyDescent="0.2">
      <c r="A732" s="48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</row>
    <row r="733" spans="1:23" ht="14.25" customHeight="1" x14ac:dyDescent="0.2">
      <c r="A733" s="48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  <c r="W733" s="48"/>
    </row>
    <row r="734" spans="1:23" ht="14.25" customHeight="1" x14ac:dyDescent="0.2">
      <c r="A734" s="48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</row>
    <row r="735" spans="1:23" ht="14.25" customHeight="1" x14ac:dyDescent="0.2">
      <c r="A735" s="48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</row>
    <row r="736" spans="1:23" ht="14.25" customHeight="1" x14ac:dyDescent="0.2">
      <c r="A736" s="48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</row>
    <row r="737" spans="1:23" ht="14.25" customHeight="1" x14ac:dyDescent="0.2">
      <c r="A737" s="48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</row>
    <row r="738" spans="1:23" ht="14.25" customHeight="1" x14ac:dyDescent="0.2">
      <c r="A738" s="48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  <c r="W738" s="48"/>
    </row>
    <row r="739" spans="1:23" ht="14.25" customHeight="1" x14ac:dyDescent="0.2">
      <c r="A739" s="48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</row>
    <row r="740" spans="1:23" ht="14.25" customHeight="1" x14ac:dyDescent="0.2">
      <c r="A740" s="48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</row>
    <row r="741" spans="1:23" ht="14.25" customHeight="1" x14ac:dyDescent="0.2">
      <c r="A741" s="48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  <c r="W741" s="48"/>
    </row>
    <row r="742" spans="1:23" ht="14.25" customHeight="1" x14ac:dyDescent="0.2">
      <c r="A742" s="48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</row>
    <row r="743" spans="1:23" ht="14.25" customHeight="1" x14ac:dyDescent="0.2">
      <c r="A743" s="48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  <c r="W743" s="48"/>
    </row>
    <row r="744" spans="1:23" ht="14.25" customHeight="1" x14ac:dyDescent="0.2">
      <c r="A744" s="48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</row>
    <row r="745" spans="1:23" ht="14.25" customHeight="1" x14ac:dyDescent="0.2">
      <c r="A745" s="48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</row>
    <row r="746" spans="1:23" ht="14.25" customHeight="1" x14ac:dyDescent="0.2">
      <c r="A746" s="48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</row>
    <row r="747" spans="1:23" ht="14.25" customHeight="1" x14ac:dyDescent="0.2">
      <c r="A747" s="48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</row>
    <row r="748" spans="1:23" ht="14.25" customHeight="1" x14ac:dyDescent="0.2">
      <c r="A748" s="48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  <c r="W748" s="48"/>
    </row>
    <row r="749" spans="1:23" ht="14.25" customHeight="1" x14ac:dyDescent="0.2">
      <c r="A749" s="48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</row>
    <row r="750" spans="1:23" ht="14.25" customHeight="1" x14ac:dyDescent="0.2">
      <c r="A750" s="48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</row>
    <row r="751" spans="1:23" ht="14.25" customHeight="1" x14ac:dyDescent="0.2">
      <c r="A751" s="48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  <c r="W751" s="48"/>
    </row>
    <row r="752" spans="1:23" ht="14.25" customHeight="1" x14ac:dyDescent="0.2">
      <c r="A752" s="48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</row>
    <row r="753" spans="1:23" ht="14.25" customHeight="1" x14ac:dyDescent="0.2">
      <c r="A753" s="48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  <c r="W753" s="48"/>
    </row>
    <row r="754" spans="1:23" ht="14.25" customHeight="1" x14ac:dyDescent="0.2">
      <c r="A754" s="48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</row>
    <row r="755" spans="1:23" ht="14.25" customHeight="1" x14ac:dyDescent="0.2">
      <c r="A755" s="48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</row>
    <row r="756" spans="1:23" ht="14.25" customHeight="1" x14ac:dyDescent="0.2">
      <c r="A756" s="48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</row>
    <row r="757" spans="1:23" ht="14.25" customHeight="1" x14ac:dyDescent="0.2">
      <c r="A757" s="48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</row>
    <row r="758" spans="1:23" ht="14.25" customHeight="1" x14ac:dyDescent="0.2">
      <c r="A758" s="48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  <c r="W758" s="48"/>
    </row>
    <row r="759" spans="1:23" ht="14.25" customHeight="1" x14ac:dyDescent="0.2">
      <c r="A759" s="48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</row>
    <row r="760" spans="1:23" ht="14.25" customHeight="1" x14ac:dyDescent="0.2">
      <c r="A760" s="48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</row>
    <row r="761" spans="1:23" ht="14.25" customHeight="1" x14ac:dyDescent="0.2">
      <c r="A761" s="48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  <c r="W761" s="48"/>
    </row>
    <row r="762" spans="1:23" ht="14.25" customHeight="1" x14ac:dyDescent="0.2">
      <c r="A762" s="48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</row>
    <row r="763" spans="1:23" ht="14.25" customHeight="1" x14ac:dyDescent="0.2">
      <c r="A763" s="48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48"/>
    </row>
    <row r="764" spans="1:23" ht="14.25" customHeight="1" x14ac:dyDescent="0.2">
      <c r="A764" s="48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</row>
    <row r="765" spans="1:23" ht="14.25" customHeight="1" x14ac:dyDescent="0.2">
      <c r="A765" s="48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</row>
    <row r="766" spans="1:23" ht="14.25" customHeight="1" x14ac:dyDescent="0.2">
      <c r="A766" s="48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</row>
    <row r="767" spans="1:23" ht="14.25" customHeight="1" x14ac:dyDescent="0.2">
      <c r="A767" s="48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</row>
    <row r="768" spans="1:23" ht="14.25" customHeight="1" x14ac:dyDescent="0.2">
      <c r="A768" s="48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  <c r="W768" s="48"/>
    </row>
    <row r="769" spans="1:23" ht="14.25" customHeight="1" x14ac:dyDescent="0.2">
      <c r="A769" s="48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</row>
    <row r="770" spans="1:23" ht="14.25" customHeight="1" x14ac:dyDescent="0.2">
      <c r="A770" s="48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</row>
    <row r="771" spans="1:23" ht="14.25" customHeight="1" x14ac:dyDescent="0.2">
      <c r="A771" s="48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  <c r="W771" s="48"/>
    </row>
    <row r="772" spans="1:23" ht="14.25" customHeight="1" x14ac:dyDescent="0.2">
      <c r="A772" s="48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</row>
    <row r="773" spans="1:23" ht="14.25" customHeight="1" x14ac:dyDescent="0.2">
      <c r="A773" s="48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  <c r="W773" s="48"/>
    </row>
    <row r="774" spans="1:23" ht="14.25" customHeight="1" x14ac:dyDescent="0.2">
      <c r="A774" s="48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</row>
    <row r="775" spans="1:23" ht="14.25" customHeight="1" x14ac:dyDescent="0.2">
      <c r="A775" s="48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</row>
    <row r="776" spans="1:23" ht="14.25" customHeight="1" x14ac:dyDescent="0.2">
      <c r="A776" s="48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</row>
    <row r="777" spans="1:23" ht="14.25" customHeight="1" x14ac:dyDescent="0.2">
      <c r="A777" s="48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</row>
    <row r="778" spans="1:23" ht="14.25" customHeight="1" x14ac:dyDescent="0.2">
      <c r="A778" s="48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  <c r="W778" s="48"/>
    </row>
    <row r="779" spans="1:23" ht="14.25" customHeight="1" x14ac:dyDescent="0.2">
      <c r="A779" s="48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</row>
    <row r="780" spans="1:23" ht="14.25" customHeight="1" x14ac:dyDescent="0.2">
      <c r="A780" s="48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</row>
    <row r="781" spans="1:23" ht="14.25" customHeight="1" x14ac:dyDescent="0.2">
      <c r="A781" s="48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  <c r="W781" s="48"/>
    </row>
    <row r="782" spans="1:23" ht="14.25" customHeight="1" x14ac:dyDescent="0.2">
      <c r="A782" s="48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</row>
    <row r="783" spans="1:23" ht="14.25" customHeight="1" x14ac:dyDescent="0.2">
      <c r="A783" s="48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  <c r="W783" s="48"/>
    </row>
    <row r="784" spans="1:23" ht="14.25" customHeight="1" x14ac:dyDescent="0.2">
      <c r="A784" s="48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</row>
    <row r="785" spans="1:23" ht="14.25" customHeight="1" x14ac:dyDescent="0.2">
      <c r="A785" s="48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</row>
    <row r="786" spans="1:23" ht="14.25" customHeight="1" x14ac:dyDescent="0.2">
      <c r="A786" s="48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</row>
    <row r="787" spans="1:23" ht="14.25" customHeight="1" x14ac:dyDescent="0.2">
      <c r="A787" s="48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</row>
    <row r="788" spans="1:23" ht="14.25" customHeight="1" x14ac:dyDescent="0.2">
      <c r="A788" s="48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  <c r="W788" s="48"/>
    </row>
    <row r="789" spans="1:23" ht="14.25" customHeight="1" x14ac:dyDescent="0.2">
      <c r="A789" s="48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</row>
    <row r="790" spans="1:23" ht="14.25" customHeight="1" x14ac:dyDescent="0.2">
      <c r="A790" s="48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</row>
    <row r="791" spans="1:23" ht="14.25" customHeight="1" x14ac:dyDescent="0.2">
      <c r="A791" s="48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  <c r="W791" s="48"/>
    </row>
    <row r="792" spans="1:23" ht="14.25" customHeight="1" x14ac:dyDescent="0.2">
      <c r="A792" s="48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</row>
    <row r="793" spans="1:23" ht="14.25" customHeight="1" x14ac:dyDescent="0.2">
      <c r="A793" s="48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  <c r="W793" s="48"/>
    </row>
    <row r="794" spans="1:23" ht="14.25" customHeight="1" x14ac:dyDescent="0.2">
      <c r="A794" s="48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</row>
    <row r="795" spans="1:23" ht="14.25" customHeight="1" x14ac:dyDescent="0.2">
      <c r="A795" s="48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</row>
    <row r="796" spans="1:23" ht="14.25" customHeight="1" x14ac:dyDescent="0.2">
      <c r="A796" s="48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</row>
    <row r="797" spans="1:23" ht="14.25" customHeight="1" x14ac:dyDescent="0.2">
      <c r="A797" s="48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  <c r="W797" s="48"/>
    </row>
    <row r="798" spans="1:23" ht="14.25" customHeight="1" x14ac:dyDescent="0.2">
      <c r="A798" s="48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  <c r="W798" s="48"/>
    </row>
    <row r="799" spans="1:23" ht="14.25" customHeight="1" x14ac:dyDescent="0.2">
      <c r="A799" s="48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  <c r="W799" s="48"/>
    </row>
    <row r="800" spans="1:23" ht="14.25" customHeight="1" x14ac:dyDescent="0.2">
      <c r="A800" s="48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  <c r="W800" s="48"/>
    </row>
    <row r="801" spans="1:23" ht="14.25" customHeight="1" x14ac:dyDescent="0.2">
      <c r="A801" s="48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  <c r="W801" s="48"/>
    </row>
    <row r="802" spans="1:23" ht="14.25" customHeight="1" x14ac:dyDescent="0.2">
      <c r="A802" s="48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  <c r="W802" s="48"/>
    </row>
    <row r="803" spans="1:23" ht="14.25" customHeight="1" x14ac:dyDescent="0.2">
      <c r="A803" s="48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  <c r="W803" s="48"/>
    </row>
    <row r="804" spans="1:23" ht="14.25" customHeight="1" x14ac:dyDescent="0.2">
      <c r="A804" s="48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</row>
    <row r="805" spans="1:23" ht="14.25" customHeight="1" x14ac:dyDescent="0.2">
      <c r="A805" s="48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</row>
    <row r="806" spans="1:23" ht="14.25" customHeight="1" x14ac:dyDescent="0.2">
      <c r="A806" s="48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</row>
    <row r="807" spans="1:23" ht="14.25" customHeight="1" x14ac:dyDescent="0.2">
      <c r="A807" s="48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</row>
    <row r="808" spans="1:23" ht="14.25" customHeight="1" x14ac:dyDescent="0.2">
      <c r="A808" s="48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</row>
    <row r="809" spans="1:23" ht="14.25" customHeight="1" x14ac:dyDescent="0.2">
      <c r="A809" s="48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</row>
    <row r="810" spans="1:23" ht="14.25" customHeight="1" x14ac:dyDescent="0.2">
      <c r="A810" s="48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</row>
    <row r="811" spans="1:23" ht="14.25" customHeight="1" x14ac:dyDescent="0.2">
      <c r="A811" s="48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  <c r="W811" s="48"/>
    </row>
    <row r="812" spans="1:23" ht="14.25" customHeight="1" x14ac:dyDescent="0.2">
      <c r="A812" s="48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</row>
    <row r="813" spans="1:23" ht="14.25" customHeight="1" x14ac:dyDescent="0.2">
      <c r="A813" s="48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  <c r="W813" s="48"/>
    </row>
    <row r="814" spans="1:23" ht="14.25" customHeight="1" x14ac:dyDescent="0.2">
      <c r="A814" s="48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</row>
    <row r="815" spans="1:23" ht="14.25" customHeight="1" x14ac:dyDescent="0.2">
      <c r="A815" s="48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</row>
    <row r="816" spans="1:23" ht="14.25" customHeight="1" x14ac:dyDescent="0.2">
      <c r="A816" s="48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</row>
    <row r="817" spans="1:23" ht="14.25" customHeight="1" x14ac:dyDescent="0.2">
      <c r="A817" s="48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</row>
    <row r="818" spans="1:23" ht="14.25" customHeight="1" x14ac:dyDescent="0.2">
      <c r="A818" s="48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  <c r="W818" s="48"/>
    </row>
    <row r="819" spans="1:23" ht="14.25" customHeight="1" x14ac:dyDescent="0.2">
      <c r="A819" s="48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</row>
    <row r="820" spans="1:23" ht="14.25" customHeight="1" x14ac:dyDescent="0.2">
      <c r="A820" s="48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</row>
    <row r="821" spans="1:23" ht="14.25" customHeight="1" x14ac:dyDescent="0.2">
      <c r="A821" s="48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  <c r="W821" s="48"/>
    </row>
    <row r="822" spans="1:23" ht="14.25" customHeight="1" x14ac:dyDescent="0.2">
      <c r="A822" s="48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</row>
    <row r="823" spans="1:23" ht="14.25" customHeight="1" x14ac:dyDescent="0.2">
      <c r="A823" s="48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  <c r="W823" s="48"/>
    </row>
    <row r="824" spans="1:23" ht="14.25" customHeight="1" x14ac:dyDescent="0.2">
      <c r="A824" s="48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</row>
    <row r="825" spans="1:23" ht="14.25" customHeight="1" x14ac:dyDescent="0.2">
      <c r="A825" s="48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</row>
    <row r="826" spans="1:23" ht="14.25" customHeight="1" x14ac:dyDescent="0.2">
      <c r="A826" s="48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</row>
    <row r="827" spans="1:23" ht="14.25" customHeight="1" x14ac:dyDescent="0.2">
      <c r="A827" s="48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</row>
    <row r="828" spans="1:23" ht="14.25" customHeight="1" x14ac:dyDescent="0.2">
      <c r="A828" s="48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  <c r="W828" s="48"/>
    </row>
    <row r="829" spans="1:23" ht="14.25" customHeight="1" x14ac:dyDescent="0.2">
      <c r="A829" s="48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</row>
    <row r="830" spans="1:23" ht="14.25" customHeight="1" x14ac:dyDescent="0.2">
      <c r="A830" s="48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</row>
    <row r="831" spans="1:23" ht="14.25" customHeight="1" x14ac:dyDescent="0.2">
      <c r="A831" s="48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  <c r="W831" s="48"/>
    </row>
    <row r="832" spans="1:23" ht="14.25" customHeight="1" x14ac:dyDescent="0.2">
      <c r="A832" s="48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</row>
    <row r="833" spans="1:23" ht="14.25" customHeight="1" x14ac:dyDescent="0.2">
      <c r="A833" s="48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</row>
    <row r="834" spans="1:23" ht="14.25" customHeight="1" x14ac:dyDescent="0.2">
      <c r="A834" s="48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</row>
    <row r="835" spans="1:23" ht="14.25" customHeight="1" x14ac:dyDescent="0.2">
      <c r="A835" s="48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</row>
    <row r="836" spans="1:23" ht="14.25" customHeight="1" x14ac:dyDescent="0.2">
      <c r="A836" s="48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</row>
    <row r="837" spans="1:23" ht="14.25" customHeight="1" x14ac:dyDescent="0.2">
      <c r="A837" s="48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</row>
    <row r="838" spans="1:23" ht="14.25" customHeight="1" x14ac:dyDescent="0.2">
      <c r="A838" s="48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  <c r="W838" s="48"/>
    </row>
    <row r="839" spans="1:23" ht="14.25" customHeight="1" x14ac:dyDescent="0.2">
      <c r="A839" s="48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</row>
    <row r="840" spans="1:23" ht="14.25" customHeight="1" x14ac:dyDescent="0.2">
      <c r="A840" s="48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</row>
    <row r="841" spans="1:23" ht="14.25" customHeight="1" x14ac:dyDescent="0.2">
      <c r="A841" s="48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  <c r="W841" s="48"/>
    </row>
    <row r="842" spans="1:23" ht="14.25" customHeight="1" x14ac:dyDescent="0.2">
      <c r="A842" s="48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</row>
    <row r="843" spans="1:23" ht="14.25" customHeight="1" x14ac:dyDescent="0.2">
      <c r="A843" s="48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  <c r="W843" s="48"/>
    </row>
    <row r="844" spans="1:23" ht="14.25" customHeight="1" x14ac:dyDescent="0.2">
      <c r="A844" s="48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</row>
    <row r="845" spans="1:23" ht="14.25" customHeight="1" x14ac:dyDescent="0.2">
      <c r="A845" s="48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</row>
    <row r="846" spans="1:23" ht="14.25" customHeight="1" x14ac:dyDescent="0.2">
      <c r="A846" s="48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</row>
    <row r="847" spans="1:23" ht="14.25" customHeight="1" x14ac:dyDescent="0.2">
      <c r="A847" s="48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</row>
    <row r="848" spans="1:23" ht="14.25" customHeight="1" x14ac:dyDescent="0.2">
      <c r="A848" s="48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  <c r="W848" s="48"/>
    </row>
    <row r="849" spans="1:23" ht="14.25" customHeight="1" x14ac:dyDescent="0.2">
      <c r="A849" s="48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</row>
    <row r="850" spans="1:23" ht="14.25" customHeight="1" x14ac:dyDescent="0.2">
      <c r="A850" s="48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</row>
    <row r="851" spans="1:23" ht="14.25" customHeight="1" x14ac:dyDescent="0.2">
      <c r="A851" s="48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  <c r="W851" s="48"/>
    </row>
    <row r="852" spans="1:23" ht="14.25" customHeight="1" x14ac:dyDescent="0.2">
      <c r="A852" s="48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</row>
    <row r="853" spans="1:23" ht="14.25" customHeight="1" x14ac:dyDescent="0.2">
      <c r="A853" s="48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  <c r="W853" s="48"/>
    </row>
    <row r="854" spans="1:23" ht="14.25" customHeight="1" x14ac:dyDescent="0.2">
      <c r="A854" s="48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</row>
    <row r="855" spans="1:23" ht="14.25" customHeight="1" x14ac:dyDescent="0.2">
      <c r="A855" s="48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</row>
    <row r="856" spans="1:23" ht="14.25" customHeight="1" x14ac:dyDescent="0.2">
      <c r="A856" s="48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</row>
    <row r="857" spans="1:23" ht="14.25" customHeight="1" x14ac:dyDescent="0.2">
      <c r="A857" s="48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</row>
    <row r="858" spans="1:23" ht="14.25" customHeight="1" x14ac:dyDescent="0.2">
      <c r="A858" s="48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  <c r="W858" s="48"/>
    </row>
    <row r="859" spans="1:23" ht="14.25" customHeight="1" x14ac:dyDescent="0.2">
      <c r="A859" s="48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</row>
    <row r="860" spans="1:23" ht="14.25" customHeight="1" x14ac:dyDescent="0.2">
      <c r="A860" s="48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</row>
    <row r="861" spans="1:23" ht="14.25" customHeight="1" x14ac:dyDescent="0.2">
      <c r="A861" s="48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  <c r="W861" s="48"/>
    </row>
    <row r="862" spans="1:23" ht="14.25" customHeight="1" x14ac:dyDescent="0.2">
      <c r="A862" s="48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</row>
    <row r="863" spans="1:23" ht="14.25" customHeight="1" x14ac:dyDescent="0.2">
      <c r="A863" s="48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  <c r="W863" s="48"/>
    </row>
    <row r="864" spans="1:23" ht="14.25" customHeight="1" x14ac:dyDescent="0.2">
      <c r="A864" s="48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</row>
    <row r="865" spans="1:23" ht="14.25" customHeight="1" x14ac:dyDescent="0.2">
      <c r="A865" s="48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</row>
    <row r="866" spans="1:23" ht="14.25" customHeight="1" x14ac:dyDescent="0.2">
      <c r="A866" s="48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</row>
    <row r="867" spans="1:23" ht="14.25" customHeight="1" x14ac:dyDescent="0.2">
      <c r="A867" s="48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</row>
    <row r="868" spans="1:23" ht="14.25" customHeight="1" x14ac:dyDescent="0.2">
      <c r="A868" s="48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  <c r="W868" s="48"/>
    </row>
    <row r="869" spans="1:23" ht="14.25" customHeight="1" x14ac:dyDescent="0.2">
      <c r="A869" s="48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</row>
    <row r="870" spans="1:23" ht="14.25" customHeight="1" x14ac:dyDescent="0.2">
      <c r="A870" s="48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</row>
    <row r="871" spans="1:23" ht="14.25" customHeight="1" x14ac:dyDescent="0.2">
      <c r="A871" s="48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  <c r="W871" s="48"/>
    </row>
    <row r="872" spans="1:23" ht="14.25" customHeight="1" x14ac:dyDescent="0.2">
      <c r="A872" s="48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</row>
    <row r="873" spans="1:23" ht="14.25" customHeight="1" x14ac:dyDescent="0.2">
      <c r="A873" s="48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  <c r="W873" s="48"/>
    </row>
    <row r="874" spans="1:23" ht="14.25" customHeight="1" x14ac:dyDescent="0.2">
      <c r="A874" s="48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</row>
    <row r="875" spans="1:23" ht="14.25" customHeight="1" x14ac:dyDescent="0.2">
      <c r="A875" s="48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</row>
    <row r="876" spans="1:23" ht="14.25" customHeight="1" x14ac:dyDescent="0.2">
      <c r="A876" s="48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</row>
    <row r="877" spans="1:23" ht="14.25" customHeight="1" x14ac:dyDescent="0.2">
      <c r="A877" s="48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</row>
    <row r="878" spans="1:23" ht="14.25" customHeight="1" x14ac:dyDescent="0.2">
      <c r="A878" s="48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  <c r="W878" s="48"/>
    </row>
    <row r="879" spans="1:23" ht="14.25" customHeight="1" x14ac:dyDescent="0.2">
      <c r="A879" s="48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</row>
    <row r="880" spans="1:23" ht="14.25" customHeight="1" x14ac:dyDescent="0.2">
      <c r="A880" s="48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</row>
    <row r="881" spans="1:23" ht="14.25" customHeight="1" x14ac:dyDescent="0.2">
      <c r="A881" s="48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  <c r="W881" s="48"/>
    </row>
    <row r="882" spans="1:23" ht="14.25" customHeight="1" x14ac:dyDescent="0.2">
      <c r="A882" s="48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</row>
    <row r="883" spans="1:23" ht="14.25" customHeight="1" x14ac:dyDescent="0.2">
      <c r="A883" s="48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  <c r="W883" s="48"/>
    </row>
    <row r="884" spans="1:23" ht="14.25" customHeight="1" x14ac:dyDescent="0.2">
      <c r="A884" s="48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</row>
    <row r="885" spans="1:23" ht="14.25" customHeight="1" x14ac:dyDescent="0.2">
      <c r="A885" s="48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</row>
    <row r="886" spans="1:23" ht="14.25" customHeight="1" x14ac:dyDescent="0.2">
      <c r="A886" s="48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</row>
    <row r="887" spans="1:23" ht="14.25" customHeight="1" x14ac:dyDescent="0.2">
      <c r="A887" s="48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</row>
    <row r="888" spans="1:23" ht="14.25" customHeight="1" x14ac:dyDescent="0.2">
      <c r="A888" s="48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  <c r="W888" s="48"/>
    </row>
    <row r="889" spans="1:23" ht="14.25" customHeight="1" x14ac:dyDescent="0.2">
      <c r="A889" s="48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</row>
    <row r="890" spans="1:23" ht="14.25" customHeight="1" x14ac:dyDescent="0.2">
      <c r="A890" s="48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</row>
    <row r="891" spans="1:23" ht="14.25" customHeight="1" x14ac:dyDescent="0.2">
      <c r="A891" s="48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  <c r="W891" s="48"/>
    </row>
    <row r="892" spans="1:23" ht="14.25" customHeight="1" x14ac:dyDescent="0.2">
      <c r="A892" s="48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</row>
    <row r="893" spans="1:23" ht="14.25" customHeight="1" x14ac:dyDescent="0.2">
      <c r="A893" s="48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  <c r="W893" s="48"/>
    </row>
    <row r="894" spans="1:23" ht="14.25" customHeight="1" x14ac:dyDescent="0.2">
      <c r="A894" s="48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</row>
    <row r="895" spans="1:23" ht="14.25" customHeight="1" x14ac:dyDescent="0.2">
      <c r="A895" s="48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</row>
    <row r="896" spans="1:23" ht="14.25" customHeight="1" x14ac:dyDescent="0.2">
      <c r="A896" s="48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</row>
    <row r="897" spans="1:23" ht="14.25" customHeight="1" x14ac:dyDescent="0.2">
      <c r="A897" s="48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</row>
    <row r="898" spans="1:23" ht="14.25" customHeight="1" x14ac:dyDescent="0.2">
      <c r="A898" s="48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  <c r="W898" s="48"/>
    </row>
    <row r="899" spans="1:23" ht="14.25" customHeight="1" x14ac:dyDescent="0.2">
      <c r="A899" s="48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</row>
    <row r="900" spans="1:23" ht="14.25" customHeight="1" x14ac:dyDescent="0.2">
      <c r="A900" s="48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</row>
    <row r="901" spans="1:23" ht="14.25" customHeight="1" x14ac:dyDescent="0.2">
      <c r="A901" s="48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  <c r="W901" s="48"/>
    </row>
    <row r="902" spans="1:23" ht="14.25" customHeight="1" x14ac:dyDescent="0.2">
      <c r="A902" s="48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</row>
    <row r="903" spans="1:23" ht="14.25" customHeight="1" x14ac:dyDescent="0.2">
      <c r="A903" s="48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  <c r="W903" s="48"/>
    </row>
    <row r="904" spans="1:23" ht="14.25" customHeight="1" x14ac:dyDescent="0.2">
      <c r="A904" s="48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</row>
    <row r="905" spans="1:23" ht="14.25" customHeight="1" x14ac:dyDescent="0.2">
      <c r="A905" s="48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</row>
    <row r="906" spans="1:23" ht="14.25" customHeight="1" x14ac:dyDescent="0.2">
      <c r="A906" s="48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</row>
    <row r="907" spans="1:23" ht="14.25" customHeight="1" x14ac:dyDescent="0.2">
      <c r="A907" s="48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</row>
    <row r="908" spans="1:23" ht="14.25" customHeight="1" x14ac:dyDescent="0.2">
      <c r="A908" s="48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  <c r="W908" s="48"/>
    </row>
    <row r="909" spans="1:23" ht="14.25" customHeight="1" x14ac:dyDescent="0.2">
      <c r="A909" s="48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</row>
    <row r="910" spans="1:23" ht="14.25" customHeight="1" x14ac:dyDescent="0.2">
      <c r="A910" s="48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</row>
    <row r="911" spans="1:23" ht="14.25" customHeight="1" x14ac:dyDescent="0.2">
      <c r="A911" s="48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  <c r="W911" s="48"/>
    </row>
    <row r="912" spans="1:23" ht="14.25" customHeight="1" x14ac:dyDescent="0.2">
      <c r="A912" s="48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</row>
    <row r="913" spans="1:23" ht="14.25" customHeight="1" x14ac:dyDescent="0.2">
      <c r="A913" s="48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  <c r="W913" s="48"/>
    </row>
  </sheetData>
  <mergeCells count="11">
    <mergeCell ref="A30:D30"/>
    <mergeCell ref="E30:G30"/>
    <mergeCell ref="A31:D31"/>
    <mergeCell ref="A2:I2"/>
    <mergeCell ref="A23:C23"/>
    <mergeCell ref="A25:I25"/>
    <mergeCell ref="A28:D28"/>
    <mergeCell ref="E28:G28"/>
    <mergeCell ref="A29:D29"/>
    <mergeCell ref="E29:G29"/>
    <mergeCell ref="C4:C22"/>
  </mergeCells>
  <pageMargins left="0" right="0" top="0.55118110236220474" bottom="0.35433070866141736" header="0.31496062992125984" footer="0.31496062992125984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5</vt:i4>
      </vt:variant>
    </vt:vector>
  </HeadingPairs>
  <TitlesOfParts>
    <vt:vector size="16" baseType="lpstr">
      <vt:lpstr>Repasse%</vt:lpstr>
      <vt:lpstr>Capa</vt:lpstr>
      <vt:lpstr>Osinfo Receitas</vt:lpstr>
      <vt:lpstr>Exec Fin</vt:lpstr>
      <vt:lpstr>Despesas Abril</vt:lpstr>
      <vt:lpstr>Rel. Despesas</vt:lpstr>
      <vt:lpstr>Executável</vt:lpstr>
      <vt:lpstr>Conciliação Abrigos</vt:lpstr>
      <vt:lpstr>Verbas Rescisórias</vt:lpstr>
      <vt:lpstr>BENS</vt:lpstr>
      <vt:lpstr>Valores</vt:lpstr>
      <vt:lpstr>BENS!Area_de_impressao</vt:lpstr>
      <vt:lpstr>'Conciliação Abrigos'!Area_de_impressao</vt:lpstr>
      <vt:lpstr>'Exec Fin'!Area_de_impressao</vt:lpstr>
      <vt:lpstr>'Rel. Despesas'!Area_de_impressao</vt:lpstr>
      <vt:lpstr>'Verbas Rescisórias'!Area_de_impressao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Mello Medina</dc:creator>
  <cp:lastModifiedBy>ECOS</cp:lastModifiedBy>
  <cp:lastPrinted>2023-06-15T14:09:24Z</cp:lastPrinted>
  <dcterms:created xsi:type="dcterms:W3CDTF">2019-09-12T14:00:30Z</dcterms:created>
  <dcterms:modified xsi:type="dcterms:W3CDTF">2023-07-19T13:42:15Z</dcterms:modified>
</cp:coreProperties>
</file>